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0730" windowHeight="9525"/>
  </bookViews>
  <sheets>
    <sheet name="Приложение №1" sheetId="1" r:id="rId1"/>
    <sheet name="Приложение №2" sheetId="2" r:id="rId2"/>
    <sheet name="Приложение №3" sheetId="3" r:id="rId3"/>
  </sheets>
  <calcPr calcId="125725"/>
</workbook>
</file>

<file path=xl/calcChain.xml><?xml version="1.0" encoding="utf-8"?>
<calcChain xmlns="http://schemas.openxmlformats.org/spreadsheetml/2006/main">
  <c r="Q25" i="2"/>
  <c r="Q24"/>
  <c r="Q23"/>
  <c r="Q22"/>
  <c r="Q21"/>
  <c r="Q20"/>
  <c r="Q19"/>
  <c r="Q18"/>
  <c r="Q17"/>
  <c r="R16"/>
  <c r="P16"/>
  <c r="O16"/>
  <c r="N16"/>
  <c r="M16"/>
  <c r="K16"/>
  <c r="J16"/>
  <c r="I16"/>
  <c r="H16"/>
  <c r="C23" i="1"/>
  <c r="C22"/>
  <c r="C21"/>
  <c r="C20"/>
  <c r="C19"/>
  <c r="C18"/>
  <c r="C17"/>
  <c r="C16"/>
  <c r="C15"/>
  <c r="R14"/>
  <c r="Q14"/>
  <c r="P14"/>
  <c r="O14"/>
  <c r="N14"/>
  <c r="M14"/>
  <c r="L14"/>
  <c r="K14"/>
  <c r="J14"/>
  <c r="I14"/>
  <c r="H14"/>
  <c r="G14"/>
  <c r="F14"/>
  <c r="E14"/>
  <c r="D14"/>
  <c r="C14"/>
  <c r="Q16" i="2" l="1"/>
  <c r="J12" i="3"/>
  <c r="I12"/>
  <c r="H12"/>
  <c r="G12"/>
  <c r="F12"/>
  <c r="E12"/>
  <c r="Q15" i="2"/>
  <c r="R15" s="1"/>
  <c r="R11" s="1"/>
  <c r="Q14"/>
  <c r="Q13"/>
  <c r="Q12"/>
  <c r="K11"/>
  <c r="J11"/>
  <c r="I11"/>
  <c r="Q11" s="1"/>
  <c r="H11"/>
  <c r="C13" i="1"/>
  <c r="C12"/>
  <c r="C11"/>
  <c r="C10"/>
  <c r="R9"/>
  <c r="Q9"/>
  <c r="P9"/>
  <c r="O9"/>
  <c r="N9"/>
  <c r="M9"/>
  <c r="L9"/>
  <c r="K9"/>
  <c r="J9"/>
  <c r="I9"/>
  <c r="H9"/>
  <c r="G9"/>
  <c r="F9"/>
  <c r="D9"/>
  <c r="C9" s="1"/>
</calcChain>
</file>

<file path=xl/sharedStrings.xml><?xml version="1.0" encoding="utf-8"?>
<sst xmlns="http://schemas.openxmlformats.org/spreadsheetml/2006/main" count="226" uniqueCount="101">
  <si>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</si>
  <si>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</si>
  <si>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</si>
  <si>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</si>
  <si>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</si>
  <si>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</si>
  <si>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</si>
  <si>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</si>
  <si>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</si>
  <si>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</si>
  <si>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</si>
  <si>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</si>
  <si>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</si>
  <si>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</si>
  <si>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</si>
  <si>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</si>
  <si>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</si>
  <si>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</si>
  <si>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</si>
  <si>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X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</si>
  <si>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</si>
  <si>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</si>
  <si>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</si>
  <si>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</si>
  <si>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</si>
  <si>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</si>
  <si>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</si>
  <si>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</si>
  <si>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</si>
  <si>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</si>
  <si>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</si>
  <si>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</si>
  <si>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</si>
  <si>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</si>
  <si>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</si>
  <si>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</si>
  <si>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</si>
  <si>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</si>
  <si>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</si>
  <si>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</si>
  <si>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</si>
  <si>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</si>
  <si>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РО</t>
  </si>
  <si>
    <t>31.07.2017</t>
  </si>
  <si>
    <t>30.09.2017</t>
  </si>
  <si>
    <t>30.06.2017</t>
  </si>
  <si>
    <t>Панельные</t>
  </si>
  <si>
    <t>Всего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</si>
  <si>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</si>
  <si>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</si>
  <si>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</si>
  <si>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</si>
  <si>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</si>
  <si>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</si>
  <si>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Каменные, кирпичные</t>
  </si>
  <si>
    <t>Итого по Красносельское</t>
  </si>
  <si>
    <t>с Косинское ул Школьная д. 1</t>
  </si>
  <si>
    <t>с Пригородный д.10</t>
  </si>
  <si>
    <t>с Пригородный д.12</t>
  </si>
  <si>
    <t>с Энтузиаст ул Центральная д. 4</t>
  </si>
  <si>
    <t>с Горки ул Механическая д.5</t>
  </si>
  <si>
    <t>с Горки ул Механическая д.6</t>
  </si>
  <si>
    <t>с Кирпичный завод д.1</t>
  </si>
  <si>
    <t>с Кирпичный завод д.2</t>
  </si>
  <si>
    <t>с Косинское ул Школьная д.1</t>
  </si>
  <si>
    <t>с Сосновый Бор ул Центральная д.10</t>
  </si>
  <si>
    <t>с Сосновый Бор ул Центральная д.9</t>
  </si>
  <si>
    <t>с Энтузиаст ул Центральная д.3</t>
  </si>
  <si>
    <t>с Энтузиаст ул Центральная д.9</t>
  </si>
  <si>
    <t>1976</t>
  </si>
  <si>
    <t>Кирпич</t>
  </si>
  <si>
    <t>2</t>
  </si>
  <si>
    <t>11.2019</t>
  </si>
  <si>
    <t>06.2019</t>
  </si>
  <si>
    <t>1984</t>
  </si>
  <si>
    <t>4</t>
  </si>
  <si>
    <t>09.2019</t>
  </si>
  <si>
    <t>1969</t>
  </si>
  <si>
    <t>1</t>
  </si>
  <si>
    <t>07.2019</t>
  </si>
  <si>
    <t>1966</t>
  </si>
  <si>
    <t>1962</t>
  </si>
  <si>
    <t>1963</t>
  </si>
  <si>
    <t>05.2019</t>
  </si>
  <si>
    <t>1967</t>
  </si>
  <si>
    <t>10.2019</t>
  </si>
  <si>
    <t>1945</t>
  </si>
  <si>
    <t>12.2019</t>
  </si>
  <si>
    <t>Итого по Красносельское по 2017 году</t>
  </si>
  <si>
    <t>Итого по Красносельское по 2019 году</t>
  </si>
  <si>
    <t>Приложение</t>
  </si>
  <si>
    <t>Таблица №1</t>
  </si>
  <si>
    <t>к краткосрочному плану реализации
 региональной программы капитального ремонта общего
 имущества в многоквартирных домах на 2017-2019 годы</t>
  </si>
  <si>
    <t>Таблица №2</t>
  </si>
  <si>
    <t>к краткосрочному плану реализации
 региональной программы капитального ремонта общего имущества в многоквартирных домах на 2017 год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</si>
  <si>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МО Красносельское Юрьев-Польского района на 2017 - 2019 годы</t>
  </si>
  <si>
    <t>н/у</t>
  </si>
  <si>
    <t>Краткосрочный план 
реализации региональной программы капитального ремонта общего имущества
 в многоквартирных домах на территории МО Красносельское Юрьев-Польского района на 2017 -2019 годы</t>
  </si>
  <si>
    <t>Сведения по видам работ реализации краткосрочного плана
капитального ремонта общего имущества в мноргоквартирных домах
на территории МО Красносельское Юрьев-Польского района на 2017 год</t>
  </si>
  <si>
    <t xml:space="preserve">к постановлению администрации МО Красносельское </t>
  </si>
  <si>
    <t>от 04.10.2016  № 459</t>
  </si>
</sst>
</file>

<file path=xl/styles.xml><?xml version="1.0" encoding="utf-8"?>
<styleSheet xmlns="http://schemas.openxmlformats.org/spreadsheetml/2006/main">
  <numFmts count="4">
    <numFmt numFmtId="164" formatCode="###\ ###\ ###\ ##0"/>
    <numFmt numFmtId="165" formatCode="###\ ###\ ###\ ##0.00"/>
    <numFmt numFmtId="166" formatCode="0.0"/>
    <numFmt numFmtId="167" formatCode="_-* #,##0.00_р_._-;\-* #,##0.00_р_._-;_-* \-??_р_.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6" fillId="0" borderId="0"/>
    <xf numFmtId="0" fontId="12" fillId="0" borderId="0"/>
    <xf numFmtId="0" fontId="9" fillId="0" borderId="0"/>
    <xf numFmtId="167" fontId="12" fillId="0" borderId="0" applyFill="0" applyBorder="0" applyAlignment="0" applyProtection="0"/>
  </cellStyleXfs>
  <cellXfs count="93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/>
    <xf numFmtId="4" fontId="2" fillId="0" borderId="1" xfId="1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" fontId="2" fillId="0" borderId="1" xfId="0" quotePrefix="1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8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4" fontId="8" fillId="0" borderId="1" xfId="9" applyNumberFormat="1" applyFont="1" applyFill="1" applyBorder="1" applyAlignment="1">
      <alignment horizontal="right" vertical="center"/>
    </xf>
    <xf numFmtId="4" fontId="8" fillId="0" borderId="1" xfId="9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/>
    <xf numFmtId="3" fontId="2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166" fontId="4" fillId="0" borderId="1" xfId="0" applyNumberFormat="1" applyFont="1" applyFill="1" applyBorder="1"/>
    <xf numFmtId="166" fontId="4" fillId="0" borderId="1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0" fontId="11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" fontId="0" fillId="0" borderId="0" xfId="0" applyNumberFormat="1" applyFill="1"/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/>
    <xf numFmtId="0" fontId="13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NumberForma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11">
    <cellStyle name="Excel Built-in Normal 2" xfId="8"/>
    <cellStyle name="Обычный" xfId="0" builtinId="0"/>
    <cellStyle name="Обычный 10" xfId="3"/>
    <cellStyle name="Обычный 14" xfId="6"/>
    <cellStyle name="Обычный 19" xfId="5"/>
    <cellStyle name="Обычный 2" xfId="2"/>
    <cellStyle name="Обычный 3" xfId="1"/>
    <cellStyle name="Обычный 5" xfId="9"/>
    <cellStyle name="Обычный 6" xfId="7"/>
    <cellStyle name="Обычный 7" xfId="4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66" zoomScaleNormal="66" workbookViewId="0">
      <selection activeCell="X4" sqref="X4"/>
    </sheetView>
  </sheetViews>
  <sheetFormatPr defaultRowHeight="15"/>
  <cols>
    <col min="1" max="1" width="8" style="11" customWidth="1"/>
    <col min="2" max="2" width="61.7109375" style="11" customWidth="1"/>
    <col min="3" max="3" width="21.85546875" style="11" customWidth="1"/>
    <col min="4" max="4" width="15.42578125" style="11" customWidth="1"/>
    <col min="5" max="5" width="11.7109375" style="11" bestFit="1" customWidth="1"/>
    <col min="6" max="6" width="15.28515625" style="11" customWidth="1"/>
    <col min="7" max="7" width="13.42578125" style="11" customWidth="1"/>
    <col min="8" max="8" width="16.42578125" style="11" customWidth="1"/>
    <col min="9" max="9" width="12" style="11" customWidth="1"/>
    <col min="10" max="10" width="15" style="11" customWidth="1"/>
    <col min="11" max="11" width="12.7109375" style="11" customWidth="1"/>
    <col min="12" max="12" width="16.85546875" style="11" customWidth="1"/>
    <col min="13" max="13" width="11.7109375" style="11" customWidth="1"/>
    <col min="14" max="14" width="12.7109375" style="11" customWidth="1"/>
    <col min="15" max="15" width="17" style="11" customWidth="1"/>
    <col min="16" max="16" width="17.7109375" style="11" customWidth="1"/>
    <col min="17" max="17" width="14.5703125" style="11" customWidth="1"/>
    <col min="18" max="18" width="15.7109375" style="11" customWidth="1"/>
    <col min="19" max="16384" width="9.140625" style="11"/>
  </cols>
  <sheetData>
    <row r="1" spans="1:18" ht="18.75">
      <c r="A1" s="52"/>
      <c r="B1" s="53"/>
      <c r="E1" s="53"/>
      <c r="O1" s="68" t="s">
        <v>90</v>
      </c>
      <c r="P1" s="68"/>
      <c r="Q1" s="68"/>
      <c r="R1" s="68"/>
    </row>
    <row r="2" spans="1:18" ht="18.75" customHeight="1">
      <c r="A2" s="52"/>
      <c r="B2" s="53"/>
      <c r="E2" s="54"/>
      <c r="O2" s="69" t="s">
        <v>99</v>
      </c>
      <c r="P2" s="69"/>
      <c r="Q2" s="69"/>
      <c r="R2" s="69"/>
    </row>
    <row r="3" spans="1:18" ht="18.75" customHeight="1">
      <c r="A3" s="52"/>
      <c r="B3" s="53"/>
      <c r="E3" s="53"/>
      <c r="O3" s="69" t="s">
        <v>100</v>
      </c>
      <c r="P3" s="69"/>
      <c r="Q3" s="69"/>
      <c r="R3" s="69"/>
    </row>
    <row r="4" spans="1:18" ht="69.75" customHeight="1">
      <c r="A4" s="70" t="s">
        <v>97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45.75" customHeight="1">
      <c r="A5" s="62" t="s">
        <v>0</v>
      </c>
      <c r="B5" s="62" t="s">
        <v>1</v>
      </c>
      <c r="C5" s="66" t="s">
        <v>2</v>
      </c>
      <c r="D5" s="62" t="s">
        <v>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2" t="s">
        <v>4</v>
      </c>
      <c r="P5" s="63"/>
      <c r="Q5" s="63"/>
      <c r="R5" s="63"/>
    </row>
    <row r="6" spans="1:18" ht="76.5">
      <c r="A6" s="63"/>
      <c r="B6" s="63"/>
      <c r="C6" s="67"/>
      <c r="D6" s="2" t="s">
        <v>5</v>
      </c>
      <c r="E6" s="62" t="s">
        <v>6</v>
      </c>
      <c r="F6" s="63"/>
      <c r="G6" s="62" t="s">
        <v>7</v>
      </c>
      <c r="H6" s="63"/>
      <c r="I6" s="62" t="s">
        <v>8</v>
      </c>
      <c r="J6" s="63"/>
      <c r="K6" s="62" t="s">
        <v>9</v>
      </c>
      <c r="L6" s="63"/>
      <c r="M6" s="62" t="s">
        <v>10</v>
      </c>
      <c r="N6" s="63"/>
      <c r="O6" s="2" t="s">
        <v>11</v>
      </c>
      <c r="P6" s="2" t="s">
        <v>12</v>
      </c>
      <c r="Q6" s="2" t="s">
        <v>13</v>
      </c>
      <c r="R6" s="3" t="s">
        <v>14</v>
      </c>
    </row>
    <row r="7" spans="1:18" ht="15.75" customHeight="1">
      <c r="A7" s="64"/>
      <c r="B7" s="65"/>
      <c r="C7" s="4" t="s">
        <v>15</v>
      </c>
      <c r="D7" s="5" t="s">
        <v>15</v>
      </c>
      <c r="E7" s="6" t="s">
        <v>16</v>
      </c>
      <c r="F7" s="7" t="s">
        <v>15</v>
      </c>
      <c r="G7" s="7" t="s">
        <v>17</v>
      </c>
      <c r="H7" s="7" t="s">
        <v>15</v>
      </c>
      <c r="I7" s="5" t="s">
        <v>17</v>
      </c>
      <c r="J7" s="5" t="s">
        <v>15</v>
      </c>
      <c r="K7" s="7" t="s">
        <v>17</v>
      </c>
      <c r="L7" s="7" t="s">
        <v>15</v>
      </c>
      <c r="M7" s="7" t="s">
        <v>18</v>
      </c>
      <c r="N7" s="7" t="s">
        <v>15</v>
      </c>
      <c r="O7" s="5" t="s">
        <v>15</v>
      </c>
      <c r="P7" s="5" t="s">
        <v>15</v>
      </c>
      <c r="Q7" s="5" t="s">
        <v>15</v>
      </c>
      <c r="R7" s="8" t="s">
        <v>15</v>
      </c>
    </row>
    <row r="8" spans="1:18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</row>
    <row r="9" spans="1:18" ht="15" customHeight="1">
      <c r="A9" s="36" t="s">
        <v>88</v>
      </c>
      <c r="B9" s="36"/>
      <c r="C9" s="12">
        <f t="shared" ref="C9:C13" si="0">D9+F9+H9+J9+L9+N9+O9+P9+Q9+R9</f>
        <v>3959696.28</v>
      </c>
      <c r="D9" s="12">
        <f t="shared" ref="D9:R9" si="1">SUM(D10:D13)</f>
        <v>150000</v>
      </c>
      <c r="E9" s="29">
        <v>0</v>
      </c>
      <c r="F9" s="12">
        <f t="shared" si="1"/>
        <v>0</v>
      </c>
      <c r="G9" s="12">
        <f t="shared" si="1"/>
        <v>716.5</v>
      </c>
      <c r="H9" s="12">
        <f t="shared" si="1"/>
        <v>3080565.88</v>
      </c>
      <c r="I9" s="12">
        <f t="shared" si="1"/>
        <v>727.2</v>
      </c>
      <c r="J9" s="12">
        <f t="shared" si="1"/>
        <v>400130.4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329000</v>
      </c>
    </row>
    <row r="10" spans="1:18" ht="15" customHeight="1">
      <c r="A10" s="27">
        <v>1</v>
      </c>
      <c r="B10" s="34" t="s">
        <v>56</v>
      </c>
      <c r="C10" s="12">
        <f t="shared" si="0"/>
        <v>200000</v>
      </c>
      <c r="D10" s="28">
        <v>150000</v>
      </c>
      <c r="E10" s="2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0">
        <v>50000</v>
      </c>
    </row>
    <row r="11" spans="1:18" ht="15" customHeight="1">
      <c r="A11" s="27">
        <v>2</v>
      </c>
      <c r="B11" s="34" t="s">
        <v>57</v>
      </c>
      <c r="C11" s="12">
        <f t="shared" si="0"/>
        <v>257065.2</v>
      </c>
      <c r="D11" s="39">
        <v>0</v>
      </c>
      <c r="E11" s="29">
        <v>0</v>
      </c>
      <c r="F11" s="39">
        <v>0</v>
      </c>
      <c r="G11" s="41">
        <v>0</v>
      </c>
      <c r="H11" s="39">
        <v>0</v>
      </c>
      <c r="I11" s="28">
        <v>363.6</v>
      </c>
      <c r="J11" s="28">
        <v>200065.2</v>
      </c>
      <c r="K11" s="41">
        <v>0</v>
      </c>
      <c r="L11" s="39">
        <v>0</v>
      </c>
      <c r="M11" s="41">
        <v>0</v>
      </c>
      <c r="N11" s="39">
        <v>0</v>
      </c>
      <c r="O11" s="41">
        <v>0</v>
      </c>
      <c r="P11" s="39">
        <v>0</v>
      </c>
      <c r="Q11" s="41">
        <v>0</v>
      </c>
      <c r="R11" s="30">
        <v>57000</v>
      </c>
    </row>
    <row r="12" spans="1:18" ht="15" customHeight="1">
      <c r="A12" s="27">
        <v>3</v>
      </c>
      <c r="B12" s="34" t="s">
        <v>58</v>
      </c>
      <c r="C12" s="12">
        <f t="shared" si="0"/>
        <v>257065.2</v>
      </c>
      <c r="D12" s="39">
        <v>0</v>
      </c>
      <c r="E12" s="29">
        <v>0</v>
      </c>
      <c r="F12" s="39">
        <v>0</v>
      </c>
      <c r="G12" s="41">
        <v>0</v>
      </c>
      <c r="H12" s="39">
        <v>0</v>
      </c>
      <c r="I12" s="28">
        <v>363.6</v>
      </c>
      <c r="J12" s="28">
        <v>200065.2</v>
      </c>
      <c r="K12" s="41">
        <v>0</v>
      </c>
      <c r="L12" s="39">
        <v>0</v>
      </c>
      <c r="M12" s="41">
        <v>0</v>
      </c>
      <c r="N12" s="39">
        <v>0</v>
      </c>
      <c r="O12" s="41">
        <v>0</v>
      </c>
      <c r="P12" s="39">
        <v>0</v>
      </c>
      <c r="Q12" s="41">
        <v>0</v>
      </c>
      <c r="R12" s="30">
        <v>57000</v>
      </c>
    </row>
    <row r="13" spans="1:18">
      <c r="A13" s="27">
        <v>4</v>
      </c>
      <c r="B13" s="34" t="s">
        <v>59</v>
      </c>
      <c r="C13" s="12">
        <f t="shared" si="0"/>
        <v>3245565.88</v>
      </c>
      <c r="D13" s="39">
        <v>0</v>
      </c>
      <c r="E13" s="29">
        <v>0</v>
      </c>
      <c r="F13" s="39">
        <v>0</v>
      </c>
      <c r="G13" s="28">
        <v>716.5</v>
      </c>
      <c r="H13" s="28">
        <v>3080565.88</v>
      </c>
      <c r="I13" s="39">
        <v>0</v>
      </c>
      <c r="J13" s="39">
        <v>0</v>
      </c>
      <c r="K13" s="41">
        <v>0</v>
      </c>
      <c r="L13" s="39">
        <v>0</v>
      </c>
      <c r="M13" s="41">
        <v>0</v>
      </c>
      <c r="N13" s="39">
        <v>0</v>
      </c>
      <c r="O13" s="41">
        <v>0</v>
      </c>
      <c r="P13" s="39">
        <v>0</v>
      </c>
      <c r="Q13" s="41">
        <v>0</v>
      </c>
      <c r="R13" s="30">
        <v>165000</v>
      </c>
    </row>
    <row r="14" spans="1:18" ht="15" customHeight="1">
      <c r="A14" s="36" t="s">
        <v>89</v>
      </c>
      <c r="B14" s="44"/>
      <c r="C14" s="30">
        <f>SUM(C15:C23)</f>
        <v>13278684.58</v>
      </c>
      <c r="D14" s="30">
        <f t="shared" ref="D14:R14" si="2">SUM(D15:D23)</f>
        <v>2160829</v>
      </c>
      <c r="E14" s="29">
        <f t="shared" si="2"/>
        <v>0</v>
      </c>
      <c r="F14" s="30">
        <f t="shared" si="2"/>
        <v>0</v>
      </c>
      <c r="G14" s="30">
        <f t="shared" si="2"/>
        <v>1710</v>
      </c>
      <c r="H14" s="30">
        <f t="shared" si="2"/>
        <v>5147160</v>
      </c>
      <c r="I14" s="30">
        <f t="shared" si="2"/>
        <v>290.52</v>
      </c>
      <c r="J14" s="30">
        <f t="shared" si="2"/>
        <v>174786.03999999998</v>
      </c>
      <c r="K14" s="30">
        <f t="shared" si="2"/>
        <v>1447.4099999999999</v>
      </c>
      <c r="L14" s="30">
        <f t="shared" si="2"/>
        <v>4235909.54</v>
      </c>
      <c r="M14" s="30">
        <f t="shared" si="2"/>
        <v>0</v>
      </c>
      <c r="N14" s="30">
        <f t="shared" si="2"/>
        <v>0</v>
      </c>
      <c r="O14" s="30">
        <f t="shared" si="2"/>
        <v>0</v>
      </c>
      <c r="P14" s="30">
        <f t="shared" si="2"/>
        <v>0</v>
      </c>
      <c r="Q14" s="30">
        <f t="shared" si="2"/>
        <v>0</v>
      </c>
      <c r="R14" s="30">
        <f t="shared" si="2"/>
        <v>1560000</v>
      </c>
    </row>
    <row r="15" spans="1:18" customFormat="1" ht="15" customHeight="1">
      <c r="A15" s="43">
        <v>1</v>
      </c>
      <c r="B15" s="44" t="s">
        <v>60</v>
      </c>
      <c r="C15" s="45">
        <f t="shared" ref="C15:C23" si="3">D15+F15+H15+J15+L15+N15+O68+O15+P15+Q15+R15</f>
        <v>1031632.06</v>
      </c>
      <c r="D15" s="46">
        <v>740360.5</v>
      </c>
      <c r="E15" s="29">
        <v>0</v>
      </c>
      <c r="F15" s="46">
        <v>0</v>
      </c>
      <c r="G15" s="46">
        <v>0</v>
      </c>
      <c r="H15" s="46">
        <v>0</v>
      </c>
      <c r="I15" s="46">
        <v>138.28</v>
      </c>
      <c r="J15" s="46">
        <v>81271.56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210000</v>
      </c>
    </row>
    <row r="16" spans="1:18" customFormat="1" ht="15" customHeight="1">
      <c r="A16" s="43">
        <v>2</v>
      </c>
      <c r="B16" s="44" t="s">
        <v>61</v>
      </c>
      <c r="C16" s="45">
        <f t="shared" si="3"/>
        <v>1277998.98</v>
      </c>
      <c r="D16" s="46">
        <v>974484.5</v>
      </c>
      <c r="E16" s="29">
        <v>0</v>
      </c>
      <c r="F16" s="46">
        <v>0</v>
      </c>
      <c r="G16" s="46">
        <v>0</v>
      </c>
      <c r="H16" s="46">
        <v>0</v>
      </c>
      <c r="I16" s="46">
        <v>152.24</v>
      </c>
      <c r="J16" s="46">
        <v>93514.48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210000</v>
      </c>
    </row>
    <row r="17" spans="1:18" customFormat="1" ht="15" customHeight="1">
      <c r="A17" s="43">
        <v>3</v>
      </c>
      <c r="B17" s="44" t="s">
        <v>62</v>
      </c>
      <c r="C17" s="45">
        <f t="shared" si="3"/>
        <v>3119677.18</v>
      </c>
      <c r="D17" s="46">
        <v>0</v>
      </c>
      <c r="E17" s="29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993.3</v>
      </c>
      <c r="L17" s="46">
        <v>2964677.18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155000</v>
      </c>
    </row>
    <row r="18" spans="1:18" customFormat="1" ht="15" customHeight="1">
      <c r="A18" s="43">
        <v>4</v>
      </c>
      <c r="B18" s="44" t="s">
        <v>63</v>
      </c>
      <c r="C18" s="45">
        <f t="shared" si="3"/>
        <v>615984</v>
      </c>
      <c r="D18" s="46">
        <v>445984</v>
      </c>
      <c r="E18" s="29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170000</v>
      </c>
    </row>
    <row r="19" spans="1:18" customFormat="1">
      <c r="A19" s="43">
        <v>5</v>
      </c>
      <c r="B19" s="44" t="s">
        <v>64</v>
      </c>
      <c r="C19" s="45">
        <f t="shared" si="3"/>
        <v>1290480</v>
      </c>
      <c r="D19" s="46">
        <v>0</v>
      </c>
      <c r="E19" s="29">
        <v>0</v>
      </c>
      <c r="F19" s="46">
        <v>0</v>
      </c>
      <c r="G19" s="46">
        <v>380</v>
      </c>
      <c r="H19" s="46">
        <v>1125480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165000</v>
      </c>
    </row>
    <row r="20" spans="1:18" customFormat="1">
      <c r="A20" s="43">
        <v>6</v>
      </c>
      <c r="B20" s="44" t="s">
        <v>65</v>
      </c>
      <c r="C20" s="45">
        <f t="shared" si="3"/>
        <v>1164828</v>
      </c>
      <c r="D20" s="46">
        <v>0</v>
      </c>
      <c r="E20" s="29">
        <v>0</v>
      </c>
      <c r="F20" s="46">
        <v>0</v>
      </c>
      <c r="G20" s="46">
        <v>343</v>
      </c>
      <c r="H20" s="46">
        <v>999828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165000</v>
      </c>
    </row>
    <row r="21" spans="1:18" customFormat="1">
      <c r="A21" s="43">
        <v>7</v>
      </c>
      <c r="B21" s="44" t="s">
        <v>66</v>
      </c>
      <c r="C21" s="45">
        <f t="shared" si="3"/>
        <v>1178412</v>
      </c>
      <c r="D21" s="46">
        <v>0</v>
      </c>
      <c r="E21" s="29">
        <v>0</v>
      </c>
      <c r="F21" s="46">
        <v>0</v>
      </c>
      <c r="G21" s="46">
        <v>347</v>
      </c>
      <c r="H21" s="46">
        <v>1013412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165000</v>
      </c>
    </row>
    <row r="22" spans="1:18" customFormat="1">
      <c r="A22" s="43">
        <v>8</v>
      </c>
      <c r="B22" s="44" t="s">
        <v>67</v>
      </c>
      <c r="C22" s="45">
        <f t="shared" si="3"/>
        <v>2173440</v>
      </c>
      <c r="D22" s="46">
        <v>0</v>
      </c>
      <c r="E22" s="29">
        <v>0</v>
      </c>
      <c r="F22" s="46">
        <v>0</v>
      </c>
      <c r="G22" s="46">
        <v>640</v>
      </c>
      <c r="H22" s="46">
        <v>2008440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165000</v>
      </c>
    </row>
    <row r="23" spans="1:18" customFormat="1" ht="15" customHeight="1">
      <c r="A23" s="43">
        <v>9</v>
      </c>
      <c r="B23" s="44" t="s">
        <v>68</v>
      </c>
      <c r="C23" s="45">
        <f t="shared" si="3"/>
        <v>1426232.36</v>
      </c>
      <c r="D23" s="46">
        <v>0</v>
      </c>
      <c r="E23" s="29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454.11</v>
      </c>
      <c r="L23" s="46">
        <v>1271232.3600000001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155000</v>
      </c>
    </row>
  </sheetData>
  <mergeCells count="14">
    <mergeCell ref="A5:A7"/>
    <mergeCell ref="B5:B7"/>
    <mergeCell ref="C5:C6"/>
    <mergeCell ref="O1:R1"/>
    <mergeCell ref="O2:R2"/>
    <mergeCell ref="O3:R3"/>
    <mergeCell ref="A4:R4"/>
    <mergeCell ref="D5:N5"/>
    <mergeCell ref="O5:R5"/>
    <mergeCell ref="E6:F6"/>
    <mergeCell ref="G6:H6"/>
    <mergeCell ref="I6:J6"/>
    <mergeCell ref="K6:L6"/>
    <mergeCell ref="M6:N6"/>
  </mergeCells>
  <pageMargins left="0.25" right="0.25" top="0.75" bottom="0.75" header="0.3" footer="0.3"/>
  <pageSetup paperSize="9" scale="4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opLeftCell="C1" zoomScale="68" zoomScaleNormal="68" workbookViewId="0">
      <selection activeCell="M2" sqref="M2:S3"/>
    </sheetView>
  </sheetViews>
  <sheetFormatPr defaultRowHeight="15"/>
  <cols>
    <col min="1" max="1" width="9.140625" style="11"/>
    <col min="2" max="2" width="46" style="11" bestFit="1" customWidth="1"/>
    <col min="3" max="3" width="9.28515625" style="11" bestFit="1" customWidth="1"/>
    <col min="4" max="4" width="11.5703125" style="11" customWidth="1"/>
    <col min="5" max="5" width="24.5703125" style="11" customWidth="1"/>
    <col min="6" max="7" width="9.28515625" style="11" bestFit="1" customWidth="1"/>
    <col min="8" max="8" width="15.85546875" style="11" customWidth="1"/>
    <col min="9" max="9" width="13.5703125" style="11" customWidth="1"/>
    <col min="10" max="10" width="13" style="11" customWidth="1"/>
    <col min="11" max="12" width="12" style="11" customWidth="1"/>
    <col min="13" max="16" width="15.7109375" style="11" customWidth="1"/>
    <col min="17" max="17" width="10.5703125" style="11" customWidth="1"/>
    <col min="18" max="18" width="14.5703125" style="11" customWidth="1"/>
    <col min="19" max="19" width="14.28515625" style="11" customWidth="1"/>
    <col min="20" max="16384" width="9.140625" style="11"/>
  </cols>
  <sheetData>
    <row r="1" spans="1:20" ht="18.75">
      <c r="E1" s="53"/>
      <c r="K1" s="52"/>
      <c r="L1" s="55"/>
      <c r="Q1" s="56"/>
      <c r="R1" s="68" t="s">
        <v>91</v>
      </c>
      <c r="S1" s="68"/>
      <c r="T1" s="57"/>
    </row>
    <row r="2" spans="1:20" ht="18.75">
      <c r="E2" s="53"/>
      <c r="K2" s="52"/>
      <c r="L2" s="55"/>
      <c r="M2" s="69" t="s">
        <v>92</v>
      </c>
      <c r="N2" s="69"/>
      <c r="O2" s="69"/>
      <c r="P2" s="69"/>
      <c r="Q2" s="69"/>
      <c r="R2" s="69"/>
      <c r="S2" s="69"/>
      <c r="T2" s="58"/>
    </row>
    <row r="3" spans="1:20" ht="33.75" customHeight="1">
      <c r="E3" s="53"/>
      <c r="K3" s="52"/>
      <c r="L3" s="55"/>
      <c r="M3" s="69"/>
      <c r="N3" s="69"/>
      <c r="O3" s="69"/>
      <c r="P3" s="69"/>
      <c r="Q3" s="69"/>
      <c r="R3" s="69"/>
      <c r="S3" s="69"/>
      <c r="T3" s="58"/>
    </row>
    <row r="4" spans="1:20" ht="18.75">
      <c r="E4" s="53"/>
      <c r="K4" s="52"/>
      <c r="L4" s="55"/>
      <c r="M4" s="58"/>
      <c r="N4" s="58"/>
      <c r="O4" s="58"/>
      <c r="P4" s="58"/>
      <c r="Q4" s="58"/>
      <c r="R4" s="58"/>
      <c r="S4" s="58"/>
      <c r="T4" s="58"/>
    </row>
    <row r="5" spans="1:20" ht="93.75" customHeight="1">
      <c r="A5" s="73" t="s">
        <v>95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59"/>
    </row>
    <row r="6" spans="1:20" ht="60.75" customHeight="1">
      <c r="A6" s="62" t="s">
        <v>0</v>
      </c>
      <c r="B6" s="62" t="s">
        <v>1</v>
      </c>
      <c r="C6" s="76" t="s">
        <v>20</v>
      </c>
      <c r="D6" s="77"/>
      <c r="E6" s="71" t="s">
        <v>21</v>
      </c>
      <c r="F6" s="71" t="s">
        <v>22</v>
      </c>
      <c r="G6" s="71" t="s">
        <v>23</v>
      </c>
      <c r="H6" s="71" t="s">
        <v>24</v>
      </c>
      <c r="I6" s="76" t="s">
        <v>25</v>
      </c>
      <c r="J6" s="77"/>
      <c r="K6" s="78" t="s">
        <v>26</v>
      </c>
      <c r="L6" s="80" t="s">
        <v>27</v>
      </c>
      <c r="M6" s="76" t="s">
        <v>28</v>
      </c>
      <c r="N6" s="83"/>
      <c r="O6" s="83"/>
      <c r="P6" s="77"/>
      <c r="Q6" s="71" t="s">
        <v>29</v>
      </c>
      <c r="R6" s="71" t="s">
        <v>30</v>
      </c>
      <c r="S6" s="71" t="s">
        <v>31</v>
      </c>
    </row>
    <row r="7" spans="1:20" ht="65.25" customHeight="1">
      <c r="A7" s="74"/>
      <c r="B7" s="74"/>
      <c r="C7" s="71" t="s">
        <v>32</v>
      </c>
      <c r="D7" s="71" t="s">
        <v>33</v>
      </c>
      <c r="E7" s="74"/>
      <c r="F7" s="63"/>
      <c r="G7" s="63"/>
      <c r="H7" s="74"/>
      <c r="I7" s="71" t="s">
        <v>34</v>
      </c>
      <c r="J7" s="71" t="s">
        <v>35</v>
      </c>
      <c r="K7" s="79"/>
      <c r="L7" s="81"/>
      <c r="M7" s="71" t="s">
        <v>34</v>
      </c>
      <c r="N7" s="71" t="s">
        <v>36</v>
      </c>
      <c r="O7" s="71" t="s">
        <v>37</v>
      </c>
      <c r="P7" s="71" t="s">
        <v>38</v>
      </c>
      <c r="Q7" s="74"/>
      <c r="R7" s="74"/>
      <c r="S7" s="63"/>
    </row>
    <row r="8" spans="1:20" ht="70.5" customHeight="1">
      <c r="A8" s="74"/>
      <c r="B8" s="74"/>
      <c r="C8" s="63"/>
      <c r="D8" s="74"/>
      <c r="E8" s="74"/>
      <c r="F8" s="63"/>
      <c r="G8" s="63"/>
      <c r="H8" s="74"/>
      <c r="I8" s="74"/>
      <c r="J8" s="74"/>
      <c r="K8" s="79"/>
      <c r="L8" s="81"/>
      <c r="M8" s="74"/>
      <c r="N8" s="71"/>
      <c r="O8" s="71"/>
      <c r="P8" s="71"/>
      <c r="Q8" s="74"/>
      <c r="R8" s="74"/>
      <c r="S8" s="63"/>
    </row>
    <row r="9" spans="1:20">
      <c r="A9" s="75"/>
      <c r="B9" s="75"/>
      <c r="C9" s="72"/>
      <c r="D9" s="75"/>
      <c r="E9" s="74"/>
      <c r="F9" s="72"/>
      <c r="G9" s="72"/>
      <c r="H9" s="14" t="s">
        <v>39</v>
      </c>
      <c r="I9" s="14" t="s">
        <v>39</v>
      </c>
      <c r="J9" s="14" t="s">
        <v>39</v>
      </c>
      <c r="K9" s="15" t="s">
        <v>40</v>
      </c>
      <c r="L9" s="82"/>
      <c r="M9" s="14" t="s">
        <v>15</v>
      </c>
      <c r="N9" s="14" t="s">
        <v>15</v>
      </c>
      <c r="O9" s="14" t="s">
        <v>15</v>
      </c>
      <c r="P9" s="14" t="s">
        <v>15</v>
      </c>
      <c r="Q9" s="14" t="s">
        <v>41</v>
      </c>
      <c r="R9" s="14" t="s">
        <v>41</v>
      </c>
      <c r="S9" s="72"/>
    </row>
    <row r="10" spans="1:20" ht="15.7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</row>
    <row r="11" spans="1:20">
      <c r="A11" s="36" t="s">
        <v>88</v>
      </c>
      <c r="B11" s="36"/>
      <c r="C11" s="20" t="s">
        <v>19</v>
      </c>
      <c r="D11" s="20" t="s">
        <v>19</v>
      </c>
      <c r="E11" s="20" t="s">
        <v>19</v>
      </c>
      <c r="F11" s="20" t="s">
        <v>19</v>
      </c>
      <c r="G11" s="20" t="s">
        <v>19</v>
      </c>
      <c r="H11" s="35">
        <f>SUM(H12:H15)</f>
        <v>3291.8999999999996</v>
      </c>
      <c r="I11" s="35">
        <f t="shared" ref="I11:K11" si="0">SUM(I12:I15)</f>
        <v>2388.5</v>
      </c>
      <c r="J11" s="35">
        <f t="shared" si="0"/>
        <v>2218.6</v>
      </c>
      <c r="K11" s="37">
        <f t="shared" si="0"/>
        <v>130</v>
      </c>
      <c r="L11" s="26" t="s">
        <v>19</v>
      </c>
      <c r="M11" s="35">
        <v>3959696.28</v>
      </c>
      <c r="N11" s="35">
        <v>171743.81</v>
      </c>
      <c r="O11" s="35">
        <v>171743.81</v>
      </c>
      <c r="P11" s="35">
        <v>3616208.66</v>
      </c>
      <c r="Q11" s="17">
        <f>M11/I11</f>
        <v>1657.8171572116389</v>
      </c>
      <c r="R11" s="25">
        <f>MAX(R12:R15)</f>
        <v>3842.7254084773854</v>
      </c>
      <c r="S11" s="26" t="s">
        <v>19</v>
      </c>
    </row>
    <row r="12" spans="1:20">
      <c r="A12" s="27">
        <v>1</v>
      </c>
      <c r="B12" s="34" t="s">
        <v>56</v>
      </c>
      <c r="C12" s="22">
        <v>1966</v>
      </c>
      <c r="D12" s="24"/>
      <c r="E12" s="49" t="s">
        <v>54</v>
      </c>
      <c r="F12" s="27">
        <v>2</v>
      </c>
      <c r="G12" s="27">
        <v>2</v>
      </c>
      <c r="H12" s="35">
        <v>439.2</v>
      </c>
      <c r="I12" s="35">
        <v>399.5</v>
      </c>
      <c r="J12" s="35">
        <v>288.7</v>
      </c>
      <c r="K12" s="32">
        <v>19</v>
      </c>
      <c r="L12" s="16" t="s">
        <v>42</v>
      </c>
      <c r="M12" s="12">
        <v>200000</v>
      </c>
      <c r="N12" s="17">
        <v>8674.6</v>
      </c>
      <c r="O12" s="23">
        <v>8674.6</v>
      </c>
      <c r="P12" s="23">
        <v>182650.8</v>
      </c>
      <c r="Q12" s="17">
        <f>M12/I12</f>
        <v>500.62578222778473</v>
      </c>
      <c r="R12" s="18">
        <v>1565</v>
      </c>
      <c r="S12" s="19" t="s">
        <v>44</v>
      </c>
    </row>
    <row r="13" spans="1:20">
      <c r="A13" s="27">
        <v>2</v>
      </c>
      <c r="B13" s="34" t="s">
        <v>57</v>
      </c>
      <c r="C13" s="22">
        <v>1987</v>
      </c>
      <c r="D13" s="24"/>
      <c r="E13" s="50" t="s">
        <v>46</v>
      </c>
      <c r="F13" s="27">
        <v>2</v>
      </c>
      <c r="G13" s="27">
        <v>2</v>
      </c>
      <c r="H13" s="35">
        <v>627.9</v>
      </c>
      <c r="I13" s="35">
        <v>570.6</v>
      </c>
      <c r="J13" s="35">
        <v>570.6</v>
      </c>
      <c r="K13" s="32">
        <v>28</v>
      </c>
      <c r="L13" s="16" t="s">
        <v>42</v>
      </c>
      <c r="M13" s="12">
        <v>257065.2</v>
      </c>
      <c r="N13" s="17">
        <v>11149.68</v>
      </c>
      <c r="O13" s="23">
        <v>11149.68</v>
      </c>
      <c r="P13" s="23">
        <v>234765.84</v>
      </c>
      <c r="Q13" s="17">
        <f>M13/I13</f>
        <v>450.51735015772869</v>
      </c>
      <c r="R13" s="18">
        <v>558.84542586750786</v>
      </c>
      <c r="S13" s="19" t="s">
        <v>43</v>
      </c>
    </row>
    <row r="14" spans="1:20" s="21" customFormat="1">
      <c r="A14" s="27">
        <v>3</v>
      </c>
      <c r="B14" s="34" t="s">
        <v>58</v>
      </c>
      <c r="C14" s="22">
        <v>1987</v>
      </c>
      <c r="D14" s="24"/>
      <c r="E14" s="50" t="s">
        <v>46</v>
      </c>
      <c r="F14" s="27">
        <v>2</v>
      </c>
      <c r="G14" s="27">
        <v>2</v>
      </c>
      <c r="H14" s="35">
        <v>631.1</v>
      </c>
      <c r="I14" s="35">
        <v>573.79999999999995</v>
      </c>
      <c r="J14" s="35">
        <v>514.70000000000005</v>
      </c>
      <c r="K14" s="32">
        <v>31</v>
      </c>
      <c r="L14" s="16" t="s">
        <v>42</v>
      </c>
      <c r="M14" s="12">
        <v>257065.2</v>
      </c>
      <c r="N14" s="17">
        <v>11149.68</v>
      </c>
      <c r="O14" s="23">
        <v>11149.68</v>
      </c>
      <c r="P14" s="23">
        <v>234765.84</v>
      </c>
      <c r="Q14" s="17">
        <f>M14/I14</f>
        <v>448.00487974904155</v>
      </c>
      <c r="R14" s="18">
        <v>555.72882537469513</v>
      </c>
      <c r="S14" s="19" t="s">
        <v>45</v>
      </c>
    </row>
    <row r="15" spans="1:20">
      <c r="A15" s="27">
        <v>4</v>
      </c>
      <c r="B15" s="34" t="s">
        <v>59</v>
      </c>
      <c r="C15" s="22">
        <v>1990</v>
      </c>
      <c r="D15" s="24"/>
      <c r="E15" s="50" t="s">
        <v>46</v>
      </c>
      <c r="F15" s="27">
        <v>3</v>
      </c>
      <c r="G15" s="27">
        <v>3</v>
      </c>
      <c r="H15" s="35">
        <v>1593.7</v>
      </c>
      <c r="I15" s="35">
        <v>844.6</v>
      </c>
      <c r="J15" s="35">
        <v>844.6</v>
      </c>
      <c r="K15" s="32">
        <v>52</v>
      </c>
      <c r="L15" s="16" t="s">
        <v>42</v>
      </c>
      <c r="M15" s="12">
        <v>3245565.88</v>
      </c>
      <c r="N15" s="17">
        <v>140769.85</v>
      </c>
      <c r="O15" s="23">
        <v>140769.85</v>
      </c>
      <c r="P15" s="23">
        <v>2964026.18</v>
      </c>
      <c r="Q15" s="17">
        <f>M15/I15</f>
        <v>3842.7254084773854</v>
      </c>
      <c r="R15" s="18">
        <f>Q15</f>
        <v>3842.7254084773854</v>
      </c>
      <c r="S15" s="19" t="s">
        <v>43</v>
      </c>
    </row>
    <row r="16" spans="1:20" ht="15" customHeight="1">
      <c r="A16" s="36" t="s">
        <v>89</v>
      </c>
      <c r="B16" s="44"/>
      <c r="C16" s="51" t="s">
        <v>19</v>
      </c>
      <c r="D16" s="51" t="s">
        <v>19</v>
      </c>
      <c r="E16" s="1" t="s">
        <v>19</v>
      </c>
      <c r="F16" s="51" t="s">
        <v>19</v>
      </c>
      <c r="G16" s="51" t="s">
        <v>19</v>
      </c>
      <c r="H16" s="30">
        <f>SUM(H17:H25)</f>
        <v>5489.3000000000011</v>
      </c>
      <c r="I16" s="30">
        <f t="shared" ref="I16:K16" si="1">SUM(I17:I25)</f>
        <v>4976.8</v>
      </c>
      <c r="J16" s="30">
        <f t="shared" si="1"/>
        <v>3159.5</v>
      </c>
      <c r="K16" s="32">
        <f t="shared" si="1"/>
        <v>303</v>
      </c>
      <c r="L16" s="51" t="s">
        <v>19</v>
      </c>
      <c r="M16" s="30">
        <f>SUM(M17:M25)</f>
        <v>13278684.58</v>
      </c>
      <c r="N16" s="30">
        <f t="shared" ref="N16:P16" si="2">SUM(N17:N25)</f>
        <v>273555.58999999997</v>
      </c>
      <c r="O16" s="30">
        <f t="shared" si="2"/>
        <v>273555.58999999997</v>
      </c>
      <c r="P16" s="30">
        <f t="shared" si="2"/>
        <v>12731573.4</v>
      </c>
      <c r="Q16" s="30">
        <f t="shared" ref="Q16:Q25" si="3">M16/H16</f>
        <v>2419.0123658754301</v>
      </c>
      <c r="R16" s="30">
        <f>MAX(R17:R25)</f>
        <v>4036.8875154259836</v>
      </c>
      <c r="S16" s="51" t="s">
        <v>19</v>
      </c>
    </row>
    <row r="17" spans="1:19" customFormat="1" ht="15" customHeight="1">
      <c r="A17" s="43">
        <v>1</v>
      </c>
      <c r="B17" s="44" t="s">
        <v>60</v>
      </c>
      <c r="C17" s="43" t="s">
        <v>96</v>
      </c>
      <c r="D17" s="43"/>
      <c r="E17" s="43" t="s">
        <v>70</v>
      </c>
      <c r="F17" s="43" t="s">
        <v>71</v>
      </c>
      <c r="G17" s="43" t="s">
        <v>71</v>
      </c>
      <c r="H17" s="61">
        <v>634.70000000000005</v>
      </c>
      <c r="I17" s="61">
        <v>581.70000000000005</v>
      </c>
      <c r="J17" s="30">
        <v>46.1</v>
      </c>
      <c r="K17" s="47">
        <v>37</v>
      </c>
      <c r="L17" s="43" t="s">
        <v>42</v>
      </c>
      <c r="M17" s="45">
        <v>1031632.06</v>
      </c>
      <c r="N17" s="45">
        <v>21252.76</v>
      </c>
      <c r="O17" s="45">
        <v>21252.76</v>
      </c>
      <c r="P17" s="45">
        <v>989126.54</v>
      </c>
      <c r="Q17" s="45">
        <f t="shared" si="3"/>
        <v>1625.3853158972743</v>
      </c>
      <c r="R17" s="45">
        <v>1773.4778408114148</v>
      </c>
      <c r="S17" s="48" t="s">
        <v>72</v>
      </c>
    </row>
    <row r="18" spans="1:19" customFormat="1" ht="15" customHeight="1">
      <c r="A18" s="43">
        <v>2</v>
      </c>
      <c r="B18" s="44" t="s">
        <v>61</v>
      </c>
      <c r="C18" s="43" t="s">
        <v>69</v>
      </c>
      <c r="D18" s="43"/>
      <c r="E18" s="43" t="s">
        <v>70</v>
      </c>
      <c r="F18" s="43" t="s">
        <v>71</v>
      </c>
      <c r="G18" s="43" t="s">
        <v>71</v>
      </c>
      <c r="H18" s="61">
        <v>793.5</v>
      </c>
      <c r="I18" s="61">
        <v>731.3</v>
      </c>
      <c r="J18" s="30">
        <v>620.5</v>
      </c>
      <c r="K18" s="47">
        <v>38</v>
      </c>
      <c r="L18" s="43" t="s">
        <v>42</v>
      </c>
      <c r="M18" s="45">
        <v>1277998.98</v>
      </c>
      <c r="N18" s="45">
        <v>26328.19</v>
      </c>
      <c r="O18" s="45">
        <v>26328.19</v>
      </c>
      <c r="P18" s="45">
        <v>1225342.6000000001</v>
      </c>
      <c r="Q18" s="45">
        <f t="shared" si="3"/>
        <v>1610.5847258979206</v>
      </c>
      <c r="R18" s="45">
        <v>1747.5714207575552</v>
      </c>
      <c r="S18" s="48" t="s">
        <v>73</v>
      </c>
    </row>
    <row r="19" spans="1:19" customFormat="1" ht="15" customHeight="1">
      <c r="A19" s="43">
        <v>3</v>
      </c>
      <c r="B19" s="44" t="s">
        <v>62</v>
      </c>
      <c r="C19" s="43" t="s">
        <v>74</v>
      </c>
      <c r="D19" s="43"/>
      <c r="E19" s="43" t="s">
        <v>70</v>
      </c>
      <c r="F19" s="43" t="s">
        <v>71</v>
      </c>
      <c r="G19" s="43" t="s">
        <v>75</v>
      </c>
      <c r="H19" s="61">
        <v>1240.5999999999999</v>
      </c>
      <c r="I19" s="61">
        <v>1129</v>
      </c>
      <c r="J19" s="30">
        <v>834.7</v>
      </c>
      <c r="K19" s="47">
        <v>62</v>
      </c>
      <c r="L19" s="43" t="s">
        <v>42</v>
      </c>
      <c r="M19" s="45">
        <v>3119677.18</v>
      </c>
      <c r="N19" s="45">
        <v>64268.800000000003</v>
      </c>
      <c r="O19" s="45">
        <v>64268.800000000003</v>
      </c>
      <c r="P19" s="45">
        <v>2991139.58</v>
      </c>
      <c r="Q19" s="45">
        <f t="shared" si="3"/>
        <v>2514.651926487184</v>
      </c>
      <c r="R19" s="45">
        <v>2763.2215907883078</v>
      </c>
      <c r="S19" s="48" t="s">
        <v>76</v>
      </c>
    </row>
    <row r="20" spans="1:19" customFormat="1" ht="15" customHeight="1">
      <c r="A20" s="43">
        <v>4</v>
      </c>
      <c r="B20" s="44" t="s">
        <v>63</v>
      </c>
      <c r="C20" s="43" t="s">
        <v>77</v>
      </c>
      <c r="D20" s="43"/>
      <c r="E20" s="43" t="s">
        <v>70</v>
      </c>
      <c r="F20" s="43" t="s">
        <v>71</v>
      </c>
      <c r="G20" s="43" t="s">
        <v>78</v>
      </c>
      <c r="H20" s="61">
        <v>431.6</v>
      </c>
      <c r="I20" s="61">
        <v>395.6</v>
      </c>
      <c r="J20" s="30">
        <v>289.8</v>
      </c>
      <c r="K20" s="47">
        <v>16</v>
      </c>
      <c r="L20" s="43" t="s">
        <v>42</v>
      </c>
      <c r="M20" s="45">
        <v>615984</v>
      </c>
      <c r="N20" s="45">
        <v>12689.95</v>
      </c>
      <c r="O20" s="45">
        <v>12689.95</v>
      </c>
      <c r="P20" s="45">
        <v>590604.1</v>
      </c>
      <c r="Q20" s="45">
        <f t="shared" si="3"/>
        <v>1427.2103799814643</v>
      </c>
      <c r="R20" s="45">
        <v>1565</v>
      </c>
      <c r="S20" s="48" t="s">
        <v>79</v>
      </c>
    </row>
    <row r="21" spans="1:19" customFormat="1" ht="15" customHeight="1">
      <c r="A21" s="43">
        <v>5</v>
      </c>
      <c r="B21" s="44" t="s">
        <v>64</v>
      </c>
      <c r="C21" s="43" t="s">
        <v>80</v>
      </c>
      <c r="D21" s="43"/>
      <c r="E21" s="43" t="s">
        <v>70</v>
      </c>
      <c r="F21" s="43" t="s">
        <v>71</v>
      </c>
      <c r="G21" s="43" t="s">
        <v>71</v>
      </c>
      <c r="H21" s="61">
        <v>439.2</v>
      </c>
      <c r="I21" s="61">
        <v>399.5</v>
      </c>
      <c r="J21" s="30">
        <v>288.7</v>
      </c>
      <c r="K21" s="47">
        <v>25</v>
      </c>
      <c r="L21" s="43" t="s">
        <v>42</v>
      </c>
      <c r="M21" s="45">
        <v>1290480</v>
      </c>
      <c r="N21" s="45">
        <v>26585.32</v>
      </c>
      <c r="O21" s="45">
        <v>26585.32</v>
      </c>
      <c r="P21" s="45">
        <v>1237309.3600000001</v>
      </c>
      <c r="Q21" s="45">
        <f t="shared" si="3"/>
        <v>2938.2513661202188</v>
      </c>
      <c r="R21" s="45">
        <v>3230.5992490613271</v>
      </c>
      <c r="S21" s="48" t="s">
        <v>72</v>
      </c>
    </row>
    <row r="22" spans="1:19" customFormat="1" ht="15" customHeight="1">
      <c r="A22" s="43">
        <v>6</v>
      </c>
      <c r="B22" s="44" t="s">
        <v>65</v>
      </c>
      <c r="C22" s="43" t="s">
        <v>81</v>
      </c>
      <c r="D22" s="43"/>
      <c r="E22" s="43" t="s">
        <v>70</v>
      </c>
      <c r="F22" s="43" t="s">
        <v>71</v>
      </c>
      <c r="G22" s="43" t="s">
        <v>71</v>
      </c>
      <c r="H22" s="61">
        <v>425.9</v>
      </c>
      <c r="I22" s="61">
        <v>378.8</v>
      </c>
      <c r="J22" s="30">
        <v>205.7</v>
      </c>
      <c r="K22" s="47">
        <v>32</v>
      </c>
      <c r="L22" s="43" t="s">
        <v>42</v>
      </c>
      <c r="M22" s="45">
        <v>1164828</v>
      </c>
      <c r="N22" s="45">
        <v>23996.75</v>
      </c>
      <c r="O22" s="45">
        <v>23996.75</v>
      </c>
      <c r="P22" s="45">
        <v>1116834.5</v>
      </c>
      <c r="Q22" s="45">
        <f t="shared" si="3"/>
        <v>2734.9800422634421</v>
      </c>
      <c r="R22" s="45">
        <v>3075.391605068638</v>
      </c>
      <c r="S22" s="48" t="s">
        <v>76</v>
      </c>
    </row>
    <row r="23" spans="1:19" customFormat="1" ht="15" customHeight="1">
      <c r="A23" s="43">
        <v>7</v>
      </c>
      <c r="B23" s="44" t="s">
        <v>66</v>
      </c>
      <c r="C23" s="43" t="s">
        <v>82</v>
      </c>
      <c r="D23" s="43"/>
      <c r="E23" s="43" t="s">
        <v>70</v>
      </c>
      <c r="F23" s="43" t="s">
        <v>71</v>
      </c>
      <c r="G23" s="43" t="s">
        <v>71</v>
      </c>
      <c r="H23" s="61">
        <v>430.6</v>
      </c>
      <c r="I23" s="61">
        <v>367</v>
      </c>
      <c r="J23" s="30">
        <v>102.9</v>
      </c>
      <c r="K23" s="47">
        <v>27</v>
      </c>
      <c r="L23" s="43" t="s">
        <v>42</v>
      </c>
      <c r="M23" s="45">
        <v>1178412</v>
      </c>
      <c r="N23" s="45">
        <v>24276.59</v>
      </c>
      <c r="O23" s="45">
        <v>24276.59</v>
      </c>
      <c r="P23" s="45">
        <v>1129858.82</v>
      </c>
      <c r="Q23" s="45">
        <f t="shared" si="3"/>
        <v>2736.6744078030652</v>
      </c>
      <c r="R23" s="45">
        <v>3211.2911716621256</v>
      </c>
      <c r="S23" s="48" t="s">
        <v>83</v>
      </c>
    </row>
    <row r="24" spans="1:19" customFormat="1" ht="15" customHeight="1">
      <c r="A24" s="43">
        <v>8</v>
      </c>
      <c r="B24" s="44" t="s">
        <v>67</v>
      </c>
      <c r="C24" s="43" t="s">
        <v>84</v>
      </c>
      <c r="D24" s="43"/>
      <c r="E24" s="43" t="s">
        <v>70</v>
      </c>
      <c r="F24" s="43" t="s">
        <v>71</v>
      </c>
      <c r="G24" s="43" t="s">
        <v>71</v>
      </c>
      <c r="H24" s="61">
        <v>693.6</v>
      </c>
      <c r="I24" s="61">
        <v>640.6</v>
      </c>
      <c r="J24" s="30">
        <v>569.29999999999995</v>
      </c>
      <c r="K24" s="47">
        <v>42</v>
      </c>
      <c r="L24" s="43" t="s">
        <v>42</v>
      </c>
      <c r="M24" s="45">
        <v>2173440</v>
      </c>
      <c r="N24" s="45">
        <v>44775.27</v>
      </c>
      <c r="O24" s="45">
        <v>44775.27</v>
      </c>
      <c r="P24" s="45">
        <v>2083889.46</v>
      </c>
      <c r="Q24" s="45">
        <f t="shared" si="3"/>
        <v>3133.5640138408303</v>
      </c>
      <c r="R24" s="45">
        <v>3393.1988760536997</v>
      </c>
      <c r="S24" s="48" t="s">
        <v>85</v>
      </c>
    </row>
    <row r="25" spans="1:19" customFormat="1" ht="15" customHeight="1">
      <c r="A25" s="43">
        <v>9</v>
      </c>
      <c r="B25" s="44" t="s">
        <v>68</v>
      </c>
      <c r="C25" s="43" t="s">
        <v>86</v>
      </c>
      <c r="D25" s="43"/>
      <c r="E25" s="43" t="s">
        <v>70</v>
      </c>
      <c r="F25" s="43" t="s">
        <v>71</v>
      </c>
      <c r="G25" s="43" t="s">
        <v>71</v>
      </c>
      <c r="H25" s="61">
        <v>399.6</v>
      </c>
      <c r="I25" s="61">
        <v>353.3</v>
      </c>
      <c r="J25" s="30">
        <v>201.8</v>
      </c>
      <c r="K25" s="47">
        <v>24</v>
      </c>
      <c r="L25" s="43" t="s">
        <v>42</v>
      </c>
      <c r="M25" s="45">
        <v>1426232.36</v>
      </c>
      <c r="N25" s="45">
        <v>29381.96</v>
      </c>
      <c r="O25" s="45">
        <v>29381.96</v>
      </c>
      <c r="P25" s="45">
        <v>1367468.44</v>
      </c>
      <c r="Q25" s="45">
        <f t="shared" si="3"/>
        <v>3569.1500500500501</v>
      </c>
      <c r="R25" s="45">
        <v>4036.8875154259836</v>
      </c>
      <c r="S25" s="48" t="s">
        <v>87</v>
      </c>
    </row>
  </sheetData>
  <mergeCells count="25">
    <mergeCell ref="Q6:Q8"/>
    <mergeCell ref="N7:N8"/>
    <mergeCell ref="O7:O8"/>
    <mergeCell ref="P7:P8"/>
    <mergeCell ref="H6:H8"/>
    <mergeCell ref="I6:J6"/>
    <mergeCell ref="K6:K8"/>
    <mergeCell ref="L6:L9"/>
    <mergeCell ref="M6:P6"/>
    <mergeCell ref="G6:G9"/>
    <mergeCell ref="R1:S1"/>
    <mergeCell ref="M2:S3"/>
    <mergeCell ref="A5:S5"/>
    <mergeCell ref="A6:A9"/>
    <mergeCell ref="B6:B9"/>
    <mergeCell ref="C6:D6"/>
    <mergeCell ref="E6:E9"/>
    <mergeCell ref="F6:F9"/>
    <mergeCell ref="R6:R8"/>
    <mergeCell ref="S6:S9"/>
    <mergeCell ref="C7:C9"/>
    <mergeCell ref="D7:D9"/>
    <mergeCell ref="I7:I8"/>
    <mergeCell ref="J7:J8"/>
    <mergeCell ref="M7:M8"/>
  </mergeCells>
  <pageMargins left="0.25" right="0.25" top="0.75" bottom="0.75" header="0.3" footer="0.3"/>
  <pageSetup paperSize="9" scale="4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topLeftCell="D1" zoomScale="53" zoomScaleNormal="53" workbookViewId="0">
      <selection activeCell="T2" sqref="T2:X2"/>
    </sheetView>
  </sheetViews>
  <sheetFormatPr defaultRowHeight="15"/>
  <cols>
    <col min="1" max="1" width="8" style="11" customWidth="1"/>
    <col min="2" max="2" width="49.85546875" style="11" customWidth="1"/>
    <col min="3" max="3" width="21.85546875" style="11" customWidth="1"/>
    <col min="4" max="8" width="15.42578125" style="11" customWidth="1"/>
    <col min="9" max="9" width="18" style="11" customWidth="1"/>
    <col min="10" max="10" width="15.42578125" style="11" customWidth="1"/>
    <col min="11" max="11" width="11.7109375" style="11" customWidth="1"/>
    <col min="12" max="12" width="15.28515625" style="11" customWidth="1"/>
    <col min="13" max="13" width="13.42578125" style="11" customWidth="1"/>
    <col min="14" max="14" width="16.42578125" style="11" customWidth="1"/>
    <col min="15" max="15" width="12" style="11" customWidth="1"/>
    <col min="16" max="16" width="15" style="11" customWidth="1"/>
    <col min="17" max="17" width="12.7109375" style="11" customWidth="1"/>
    <col min="18" max="18" width="16.85546875" style="11" customWidth="1"/>
    <col min="19" max="19" width="11.7109375" style="11" customWidth="1"/>
    <col min="20" max="20" width="12.7109375" style="11" customWidth="1"/>
    <col min="21" max="21" width="17" style="11" customWidth="1"/>
    <col min="22" max="22" width="17.7109375" style="11" customWidth="1"/>
    <col min="23" max="23" width="14.5703125" style="11" customWidth="1"/>
    <col min="24" max="24" width="15.7109375" style="11" customWidth="1"/>
    <col min="25" max="16384" width="9.140625" style="11"/>
  </cols>
  <sheetData>
    <row r="1" spans="1:27" customFormat="1" ht="32.25" customHeight="1">
      <c r="T1" s="68" t="s">
        <v>93</v>
      </c>
      <c r="U1" s="68"/>
      <c r="V1" s="68"/>
      <c r="W1" s="68"/>
      <c r="X1" s="68"/>
      <c r="Y1" s="56"/>
      <c r="Z1" s="11"/>
      <c r="AA1" s="11"/>
    </row>
    <row r="2" spans="1:27" customFormat="1" ht="68.25" customHeight="1">
      <c r="T2" s="69" t="s">
        <v>94</v>
      </c>
      <c r="U2" s="69"/>
      <c r="V2" s="69"/>
      <c r="W2" s="69"/>
      <c r="X2" s="69"/>
      <c r="Y2" s="58"/>
      <c r="Z2" s="11"/>
      <c r="AA2" s="11"/>
    </row>
    <row r="3" spans="1:27" customFormat="1" ht="21" customHeight="1">
      <c r="U3" s="58"/>
      <c r="V3" s="58"/>
      <c r="W3" s="58"/>
      <c r="X3" s="58"/>
      <c r="Y3" s="58"/>
      <c r="Z3" s="11"/>
      <c r="AA3" s="11"/>
    </row>
    <row r="4" spans="1:27" customFormat="1"/>
    <row r="5" spans="1:27" customFormat="1"/>
    <row r="6" spans="1:27" customFormat="1" ht="88.5" customHeight="1">
      <c r="A6" s="84" t="s">
        <v>98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60"/>
      <c r="Z6" s="60"/>
      <c r="AA6" s="60"/>
    </row>
    <row r="7" spans="1:27" ht="15" customHeight="1">
      <c r="A7" s="62" t="s">
        <v>0</v>
      </c>
      <c r="B7" s="62" t="s">
        <v>1</v>
      </c>
      <c r="C7" s="66" t="s">
        <v>2</v>
      </c>
      <c r="D7" s="62" t="s">
        <v>3</v>
      </c>
      <c r="E7" s="62"/>
      <c r="F7" s="62"/>
      <c r="G7" s="62"/>
      <c r="H7" s="62"/>
      <c r="I7" s="62"/>
      <c r="J7" s="62"/>
      <c r="K7" s="63"/>
      <c r="L7" s="63"/>
      <c r="M7" s="63"/>
      <c r="N7" s="63"/>
      <c r="O7" s="63"/>
      <c r="P7" s="63"/>
      <c r="Q7" s="63"/>
      <c r="R7" s="63"/>
      <c r="S7" s="63"/>
      <c r="T7" s="63"/>
      <c r="U7" s="62" t="s">
        <v>4</v>
      </c>
      <c r="V7" s="63"/>
      <c r="W7" s="63"/>
      <c r="X7" s="63"/>
    </row>
    <row r="8" spans="1:27" ht="15" customHeight="1">
      <c r="A8" s="62"/>
      <c r="B8" s="62"/>
      <c r="C8" s="66"/>
      <c r="D8" s="76" t="s">
        <v>5</v>
      </c>
      <c r="E8" s="83"/>
      <c r="F8" s="83"/>
      <c r="G8" s="83"/>
      <c r="H8" s="83"/>
      <c r="I8" s="83"/>
      <c r="J8" s="77"/>
      <c r="K8" s="89" t="s">
        <v>6</v>
      </c>
      <c r="L8" s="90"/>
      <c r="M8" s="89" t="s">
        <v>7</v>
      </c>
      <c r="N8" s="90"/>
      <c r="O8" s="89" t="s">
        <v>8</v>
      </c>
      <c r="P8" s="90"/>
      <c r="Q8" s="89" t="s">
        <v>9</v>
      </c>
      <c r="R8" s="90"/>
      <c r="S8" s="89" t="s">
        <v>10</v>
      </c>
      <c r="T8" s="90"/>
      <c r="U8" s="85" t="s">
        <v>11</v>
      </c>
      <c r="V8" s="85" t="s">
        <v>12</v>
      </c>
      <c r="W8" s="85" t="s">
        <v>13</v>
      </c>
      <c r="X8" s="87" t="s">
        <v>14</v>
      </c>
    </row>
    <row r="9" spans="1:27" ht="76.5" customHeight="1">
      <c r="A9" s="63"/>
      <c r="B9" s="63"/>
      <c r="C9" s="67"/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91"/>
      <c r="L9" s="92"/>
      <c r="M9" s="91"/>
      <c r="N9" s="92"/>
      <c r="O9" s="91"/>
      <c r="P9" s="92"/>
      <c r="Q9" s="91"/>
      <c r="R9" s="92"/>
      <c r="S9" s="91"/>
      <c r="T9" s="92"/>
      <c r="U9" s="86"/>
      <c r="V9" s="86"/>
      <c r="W9" s="86"/>
      <c r="X9" s="88"/>
    </row>
    <row r="10" spans="1:27">
      <c r="A10" s="64"/>
      <c r="B10" s="65"/>
      <c r="C10" s="4" t="s">
        <v>15</v>
      </c>
      <c r="D10" s="5" t="s">
        <v>15</v>
      </c>
      <c r="E10" s="5"/>
      <c r="F10" s="5"/>
      <c r="G10" s="5"/>
      <c r="H10" s="5"/>
      <c r="I10" s="5"/>
      <c r="J10" s="5"/>
      <c r="K10" s="6" t="s">
        <v>16</v>
      </c>
      <c r="L10" s="7" t="s">
        <v>15</v>
      </c>
      <c r="M10" s="7" t="s">
        <v>17</v>
      </c>
      <c r="N10" s="7" t="s">
        <v>15</v>
      </c>
      <c r="O10" s="5" t="s">
        <v>17</v>
      </c>
      <c r="P10" s="5" t="s">
        <v>15</v>
      </c>
      <c r="Q10" s="7" t="s">
        <v>17</v>
      </c>
      <c r="R10" s="7" t="s">
        <v>15</v>
      </c>
      <c r="S10" s="7" t="s">
        <v>18</v>
      </c>
      <c r="T10" s="7" t="s">
        <v>15</v>
      </c>
      <c r="U10" s="5" t="s">
        <v>15</v>
      </c>
      <c r="V10" s="5" t="s">
        <v>15</v>
      </c>
      <c r="W10" s="5" t="s">
        <v>15</v>
      </c>
      <c r="X10" s="8" t="s">
        <v>15</v>
      </c>
    </row>
    <row r="11" spans="1:27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9">
        <v>22</v>
      </c>
      <c r="W11" s="9">
        <v>23</v>
      </c>
      <c r="X11" s="9">
        <v>24</v>
      </c>
    </row>
    <row r="12" spans="1:27" ht="15" customHeight="1">
      <c r="A12" s="36" t="s">
        <v>55</v>
      </c>
      <c r="B12" s="36"/>
      <c r="C12" s="12">
        <v>3959696.28</v>
      </c>
      <c r="D12" s="12">
        <v>150000</v>
      </c>
      <c r="E12" s="12">
        <f t="shared" ref="E12:J12" si="0">SUM(E13:E16)</f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150000</v>
      </c>
      <c r="J12" s="12">
        <f t="shared" si="0"/>
        <v>0</v>
      </c>
      <c r="K12" s="13">
        <v>0</v>
      </c>
      <c r="L12" s="12">
        <v>0</v>
      </c>
      <c r="M12" s="12">
        <v>716.5</v>
      </c>
      <c r="N12" s="12">
        <v>3080565.88</v>
      </c>
      <c r="O12" s="12">
        <v>727.2</v>
      </c>
      <c r="P12" s="12">
        <v>400130.4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329000</v>
      </c>
    </row>
    <row r="13" spans="1:27" ht="15" customHeight="1">
      <c r="A13" s="27">
        <v>1</v>
      </c>
      <c r="B13" s="34" t="s">
        <v>56</v>
      </c>
      <c r="C13" s="12">
        <v>200000</v>
      </c>
      <c r="D13" s="28">
        <v>150000</v>
      </c>
      <c r="E13" s="31"/>
      <c r="F13" s="31"/>
      <c r="G13" s="31"/>
      <c r="H13" s="31"/>
      <c r="I13" s="31">
        <v>150000</v>
      </c>
      <c r="J13" s="33"/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0">
        <v>50000</v>
      </c>
    </row>
    <row r="14" spans="1:27" ht="15" customHeight="1">
      <c r="A14" s="27">
        <v>2</v>
      </c>
      <c r="B14" s="34" t="s">
        <v>57</v>
      </c>
      <c r="C14" s="12">
        <v>257065.2</v>
      </c>
      <c r="D14" s="39"/>
      <c r="E14" s="42"/>
      <c r="F14" s="42"/>
      <c r="G14" s="42"/>
      <c r="H14" s="42"/>
      <c r="I14" s="42"/>
      <c r="J14" s="42"/>
      <c r="K14" s="40"/>
      <c r="L14" s="39"/>
      <c r="M14" s="41"/>
      <c r="N14" s="39"/>
      <c r="O14" s="28">
        <v>363.6</v>
      </c>
      <c r="P14" s="28">
        <v>200065.2</v>
      </c>
      <c r="Q14" s="41"/>
      <c r="R14" s="39"/>
      <c r="S14" s="41"/>
      <c r="T14" s="39"/>
      <c r="U14" s="41"/>
      <c r="V14" s="39"/>
      <c r="W14" s="41"/>
      <c r="X14" s="30">
        <v>57000</v>
      </c>
    </row>
    <row r="15" spans="1:27" ht="15" customHeight="1">
      <c r="A15" s="27">
        <v>3</v>
      </c>
      <c r="B15" s="34" t="s">
        <v>58</v>
      </c>
      <c r="C15" s="12">
        <v>257065.2</v>
      </c>
      <c r="D15" s="39"/>
      <c r="E15" s="42"/>
      <c r="F15" s="42"/>
      <c r="G15" s="42"/>
      <c r="H15" s="42"/>
      <c r="I15" s="42"/>
      <c r="J15" s="42"/>
      <c r="K15" s="40"/>
      <c r="L15" s="39"/>
      <c r="M15" s="41"/>
      <c r="N15" s="39"/>
      <c r="O15" s="28">
        <v>363.6</v>
      </c>
      <c r="P15" s="28">
        <v>200065.2</v>
      </c>
      <c r="Q15" s="41"/>
      <c r="R15" s="39"/>
      <c r="S15" s="41"/>
      <c r="T15" s="39"/>
      <c r="U15" s="41"/>
      <c r="V15" s="39"/>
      <c r="W15" s="41"/>
      <c r="X15" s="30">
        <v>57000</v>
      </c>
    </row>
    <row r="16" spans="1:27">
      <c r="A16" s="27">
        <v>4</v>
      </c>
      <c r="B16" s="34" t="s">
        <v>59</v>
      </c>
      <c r="C16" s="12">
        <v>3245565.88</v>
      </c>
      <c r="D16" s="39"/>
      <c r="E16" s="42"/>
      <c r="F16" s="42"/>
      <c r="G16" s="42"/>
      <c r="H16" s="42"/>
      <c r="I16" s="42"/>
      <c r="J16" s="42"/>
      <c r="K16" s="40"/>
      <c r="L16" s="39"/>
      <c r="M16" s="28">
        <v>716.5</v>
      </c>
      <c r="N16" s="28">
        <v>3080565.88</v>
      </c>
      <c r="O16" s="39"/>
      <c r="P16" s="39"/>
      <c r="Q16" s="41"/>
      <c r="R16" s="39"/>
      <c r="S16" s="41"/>
      <c r="T16" s="39"/>
      <c r="U16" s="41"/>
      <c r="V16" s="39"/>
      <c r="W16" s="41"/>
      <c r="X16" s="30">
        <v>165000</v>
      </c>
    </row>
  </sheetData>
  <mergeCells count="18">
    <mergeCell ref="B7:B10"/>
    <mergeCell ref="C7:C9"/>
    <mergeCell ref="T1:X1"/>
    <mergeCell ref="T2:X2"/>
    <mergeCell ref="A6:X6"/>
    <mergeCell ref="W8:W9"/>
    <mergeCell ref="X8:X9"/>
    <mergeCell ref="D7:T7"/>
    <mergeCell ref="U7:X7"/>
    <mergeCell ref="D8:J8"/>
    <mergeCell ref="K8:L9"/>
    <mergeCell ref="M8:N9"/>
    <mergeCell ref="O8:P9"/>
    <mergeCell ref="Q8:R9"/>
    <mergeCell ref="S8:T9"/>
    <mergeCell ref="U8:U9"/>
    <mergeCell ref="V8:V9"/>
    <mergeCell ref="A7:A10"/>
  </mergeCells>
  <pageMargins left="0.25" right="0.25" top="0.75" bottom="0.75" header="0.3" footer="0.3"/>
  <pageSetup paperSize="9" scale="3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№1</vt:lpstr>
      <vt:lpstr>Приложение №2</vt:lpstr>
      <vt:lpstr>Приложение №3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2016-10-18T12:33:21Z</cp:lastPrinted>
  <dcterms:created xsi:type="dcterms:W3CDTF">2016-08-31T07:08:28Z</dcterms:created>
  <dcterms:modified xsi:type="dcterms:W3CDTF">2016-10-18T12:33:43Z</dcterms:modified>
</cp:coreProperties>
</file>