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20" windowWidth="9420" windowHeight="6285"/>
  </bookViews>
  <sheets>
    <sheet name="Лист1 (137)" sheetId="154" r:id="rId1"/>
    <sheet name="Лист1 (138)" sheetId="155" r:id="rId2"/>
    <sheet name="Лист1 (139)" sheetId="156" r:id="rId3"/>
  </sheets>
  <definedNames>
    <definedName name="_xlnm.Print_Area" localSheetId="2">'Лист1 (139)'!$B$1:$K$29</definedName>
  </definedNames>
  <calcPr calcId="125725"/>
</workbook>
</file>

<file path=xl/calcChain.xml><?xml version="1.0" encoding="utf-8"?>
<calcChain xmlns="http://schemas.openxmlformats.org/spreadsheetml/2006/main">
  <c r="J7" i="156"/>
  <c r="I7"/>
  <c r="H7"/>
  <c r="G7"/>
  <c r="F7"/>
  <c r="J8"/>
  <c r="I8"/>
  <c r="H8"/>
  <c r="G8"/>
  <c r="F8"/>
  <c r="J22"/>
  <c r="I22"/>
  <c r="H22"/>
  <c r="G22"/>
  <c r="F22"/>
  <c r="J23"/>
  <c r="I23"/>
  <c r="H23"/>
  <c r="G23"/>
  <c r="F23"/>
  <c r="J16"/>
  <c r="I16"/>
  <c r="H16"/>
  <c r="G16"/>
  <c r="F16"/>
  <c r="J17"/>
  <c r="I17"/>
  <c r="H17"/>
  <c r="G17"/>
  <c r="F17"/>
  <c r="J10"/>
  <c r="I10"/>
  <c r="H10"/>
  <c r="G10"/>
  <c r="F10"/>
  <c r="J11"/>
  <c r="I11"/>
  <c r="H11"/>
  <c r="G11"/>
  <c r="F11"/>
  <c r="J7" i="155"/>
  <c r="I7"/>
  <c r="H7"/>
  <c r="G7"/>
  <c r="F7"/>
  <c r="J8"/>
  <c r="I8"/>
  <c r="H8"/>
  <c r="G8"/>
  <c r="F8"/>
  <c r="J22"/>
  <c r="I22"/>
  <c r="H22"/>
  <c r="G22"/>
  <c r="F22"/>
  <c r="J23"/>
  <c r="I23"/>
  <c r="H23"/>
  <c r="G23"/>
  <c r="F23"/>
  <c r="J16"/>
  <c r="I16"/>
  <c r="H16"/>
  <c r="G16"/>
  <c r="F16"/>
  <c r="J17"/>
  <c r="I17"/>
  <c r="H17"/>
  <c r="G17"/>
  <c r="F17"/>
  <c r="J10"/>
  <c r="I10"/>
  <c r="H10"/>
  <c r="G10"/>
  <c r="F10"/>
  <c r="J11"/>
  <c r="I11"/>
  <c r="H11"/>
  <c r="G11"/>
  <c r="F11"/>
  <c r="Q10" i="154"/>
  <c r="P10"/>
  <c r="N10"/>
  <c r="M10"/>
  <c r="Q19"/>
  <c r="P19"/>
  <c r="O19"/>
  <c r="N19"/>
  <c r="M19"/>
  <c r="L23"/>
  <c r="L21"/>
  <c r="J24" i="155" l="1"/>
  <c r="I24"/>
  <c r="H24"/>
  <c r="G24"/>
  <c r="F24"/>
  <c r="J12" i="156" l="1"/>
  <c r="I12"/>
  <c r="H12"/>
  <c r="G12"/>
  <c r="F12"/>
  <c r="J18"/>
  <c r="I18"/>
  <c r="H18"/>
  <c r="G18"/>
  <c r="F18"/>
  <c r="J24"/>
  <c r="I24"/>
  <c r="H24"/>
  <c r="G24"/>
  <c r="F24"/>
  <c r="J27"/>
  <c r="I27"/>
  <c r="H27"/>
  <c r="G27"/>
  <c r="F27"/>
  <c r="E29"/>
  <c r="E28"/>
  <c r="E26"/>
  <c r="E25"/>
  <c r="E20"/>
  <c r="E19"/>
  <c r="E14"/>
  <c r="E13"/>
  <c r="G21" l="1"/>
  <c r="H15"/>
  <c r="I21"/>
  <c r="F15"/>
  <c r="J15"/>
  <c r="F9"/>
  <c r="J9"/>
  <c r="I9"/>
  <c r="F21"/>
  <c r="J21"/>
  <c r="G15"/>
  <c r="E12"/>
  <c r="G9"/>
  <c r="I15"/>
  <c r="E27"/>
  <c r="E11"/>
  <c r="E22"/>
  <c r="H9"/>
  <c r="H21"/>
  <c r="E23"/>
  <c r="E17"/>
  <c r="E10"/>
  <c r="E16"/>
  <c r="E18"/>
  <c r="E24"/>
  <c r="J27" i="155"/>
  <c r="I27"/>
  <c r="H27"/>
  <c r="G27"/>
  <c r="F27"/>
  <c r="J12"/>
  <c r="I12"/>
  <c r="G12"/>
  <c r="F12"/>
  <c r="J18"/>
  <c r="I18"/>
  <c r="H18"/>
  <c r="G18"/>
  <c r="F18"/>
  <c r="E29"/>
  <c r="E28"/>
  <c r="E26"/>
  <c r="E25"/>
  <c r="E24"/>
  <c r="E20"/>
  <c r="E19"/>
  <c r="E14"/>
  <c r="E13"/>
  <c r="Q22" i="154"/>
  <c r="P22"/>
  <c r="O22"/>
  <c r="N22"/>
  <c r="M22"/>
  <c r="Q20"/>
  <c r="P20"/>
  <c r="O20"/>
  <c r="N20"/>
  <c r="Q16"/>
  <c r="Q15" s="1"/>
  <c r="P16"/>
  <c r="P15" s="1"/>
  <c r="O16"/>
  <c r="O15" s="1"/>
  <c r="O10" s="1"/>
  <c r="N16"/>
  <c r="N15" s="1"/>
  <c r="M16"/>
  <c r="M15" s="1"/>
  <c r="Q12"/>
  <c r="Q11" s="1"/>
  <c r="P12"/>
  <c r="P11" s="1"/>
  <c r="O12"/>
  <c r="O11" s="1"/>
  <c r="N12"/>
  <c r="N11" s="1"/>
  <c r="M12"/>
  <c r="M11" s="1"/>
  <c r="L14"/>
  <c r="L13"/>
  <c r="G21" i="155" l="1"/>
  <c r="L11" i="154"/>
  <c r="H6" i="155"/>
  <c r="F21"/>
  <c r="J21"/>
  <c r="G15"/>
  <c r="E7"/>
  <c r="H21"/>
  <c r="I21"/>
  <c r="E7" i="156"/>
  <c r="J6"/>
  <c r="E15"/>
  <c r="G6"/>
  <c r="F6"/>
  <c r="E9"/>
  <c r="E21"/>
  <c r="E8"/>
  <c r="G9" i="155"/>
  <c r="J9"/>
  <c r="F15"/>
  <c r="J15"/>
  <c r="H6" i="156"/>
  <c r="H12" i="155"/>
  <c r="E12" s="1"/>
  <c r="H9"/>
  <c r="E27"/>
  <c r="I15"/>
  <c r="I6" i="156"/>
  <c r="E23" i="155"/>
  <c r="E22"/>
  <c r="I9"/>
  <c r="E16"/>
  <c r="H15"/>
  <c r="E17"/>
  <c r="E11"/>
  <c r="E10"/>
  <c r="E18"/>
  <c r="L22" i="154"/>
  <c r="M20"/>
  <c r="L20"/>
  <c r="L16"/>
  <c r="L12"/>
  <c r="E21" i="155" l="1"/>
  <c r="E15"/>
  <c r="F9"/>
  <c r="E9" s="1"/>
  <c r="G6"/>
  <c r="E6" i="156"/>
  <c r="J6" i="155"/>
  <c r="I6"/>
  <c r="L15" i="154"/>
  <c r="L19"/>
  <c r="F6" i="155" l="1"/>
  <c r="E6" s="1"/>
  <c r="E8"/>
  <c r="L10" i="154"/>
</calcChain>
</file>

<file path=xl/sharedStrings.xml><?xml version="1.0" encoding="utf-8"?>
<sst xmlns="http://schemas.openxmlformats.org/spreadsheetml/2006/main" count="214" uniqueCount="83">
  <si>
    <t>Статус</t>
  </si>
  <si>
    <t>Наименование муниципальной программы, подпрограммы муниципальной программы, ведомственной целевой программы, основного мероприятия</t>
  </si>
  <si>
    <t>Ответственный исполнитель</t>
  </si>
  <si>
    <t>Расходы (тыс.руб.) по годам реализации</t>
  </si>
  <si>
    <t>Всего по муниципальной программе</t>
  </si>
  <si>
    <t>Муниципальная программа</t>
  </si>
  <si>
    <t>Подпрограмма 1</t>
  </si>
  <si>
    <t xml:space="preserve">Основное мероприятие </t>
  </si>
  <si>
    <t>Подпрограмма 2</t>
  </si>
  <si>
    <t>«Культура и искусство»</t>
  </si>
  <si>
    <t>Основное мероприятие</t>
  </si>
  <si>
    <t>Подпрограмма 3</t>
  </si>
  <si>
    <t>«Обеспечение условий реализации Программы»</t>
  </si>
  <si>
    <t>Комитет по  культуре</t>
  </si>
  <si>
    <t>Субсидия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07.05.2012г. № 597, от 01.06.2012г. № 761 в т.ч.:</t>
  </si>
  <si>
    <t>Областной бюджет</t>
  </si>
  <si>
    <t>Местный бюджет</t>
  </si>
  <si>
    <t>Всего</t>
  </si>
  <si>
    <t>Источник финансирования</t>
  </si>
  <si>
    <t xml:space="preserve">Всего </t>
  </si>
  <si>
    <t>Оценка расходов по годам реализации, годы</t>
  </si>
  <si>
    <t>Ожидаемый непосредственный результат в натуральных показателях (краткое описание, целевые индикаторы и показатели)</t>
  </si>
  <si>
    <t>Код бюджетной классификации</t>
  </si>
  <si>
    <t>ГБС</t>
  </si>
  <si>
    <t>РЗ ПР</t>
  </si>
  <si>
    <t>ЦСР</t>
  </si>
  <si>
    <t>ВР</t>
  </si>
  <si>
    <t>0801</t>
  </si>
  <si>
    <t>000</t>
  </si>
  <si>
    <t>0000</t>
  </si>
  <si>
    <t>00</t>
  </si>
  <si>
    <t>0</t>
  </si>
  <si>
    <t>00000</t>
  </si>
  <si>
    <t>01</t>
  </si>
  <si>
    <t>02</t>
  </si>
  <si>
    <t>70396</t>
  </si>
  <si>
    <t>8Д590</t>
  </si>
  <si>
    <t>S0396</t>
  </si>
  <si>
    <t>05</t>
  </si>
  <si>
    <t>71826</t>
  </si>
  <si>
    <t>S0531</t>
  </si>
  <si>
    <t>70531</t>
  </si>
  <si>
    <t>программное (непрограммное) направление расходов</t>
  </si>
  <si>
    <t>подпрограмма</t>
  </si>
  <si>
    <t>основное мероприятие</t>
  </si>
  <si>
    <t>направление расходов</t>
  </si>
  <si>
    <t>Источники финансирования</t>
  </si>
  <si>
    <t>МБУК "Горкинский СДК"</t>
  </si>
  <si>
    <t>создание эффективной системы управления реализацией Программы, эффективное управление отраслями культуры,
 повышение заработной платы работников учреждений культурно-досугового типа и учреждений дополнительного образования в сфере культуры</t>
  </si>
  <si>
    <t>создание условий для привлечения в отрасль культуры высококвалифицированных кадров, в том числе молодых специалистов</t>
  </si>
  <si>
    <t>1. Поддержка муниципальных культурно-досуговых учреждений</t>
  </si>
  <si>
    <t>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</si>
  <si>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Основное мероприятие 1. Поддержка муниципальных культурно-досуговых учреждений</t>
  </si>
  <si>
    <t>Основное мероприятие 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</si>
  <si>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высокий уровень качества и доступности услуг учреждений культурно-досугового типа,
новый качественный уровень развития сети учреждений, 
пополнение информации об объектах нематериального культурного наследия народов</t>
  </si>
  <si>
    <t>Таблица 3</t>
  </si>
  <si>
    <t>Таблица 4</t>
  </si>
  <si>
    <t>Субсидии на предоставление мер социальной поддержки по оплате  за содержание и ремонт жилья, услуг теплоснабжения и электроснабжения   работникам культуры и педагогическим работникам образовательных учреждений  дополнительного образования детей в сфере культуры</t>
  </si>
  <si>
    <t xml:space="preserve">Развитие культуры и туризма муниципального образования Красносельское Юрьев-Польского района </t>
  </si>
  <si>
    <t xml:space="preserve">Администрации МО Красносельское Юрьев -Польского  района </t>
  </si>
  <si>
    <t>1</t>
  </si>
  <si>
    <t>"Развитие и модернизация материально-технической базы муниципальных учреждений культуры муниципального образования Красносельское Юрьев-Польского района"</t>
  </si>
  <si>
    <t xml:space="preserve">Обеспечение деятельности (оказание услуг) дворцов культуры, других учреждений культуры </t>
  </si>
  <si>
    <t xml:space="preserve">Софинансирование на повышение оплаты труда работников бюджетной сферы </t>
  </si>
  <si>
    <t xml:space="preserve">Софинансирование на мероприятия по  укреплению материально-технической базы учреждений культуры  </t>
  </si>
  <si>
    <t xml:space="preserve">Субсидии на мероприятия по укреплению  материально-технической базы муниципальных  учреждений культуры </t>
  </si>
  <si>
    <t>2</t>
  </si>
  <si>
    <t>3</t>
  </si>
  <si>
    <t>1. Поддержка учреждений культуры</t>
  </si>
  <si>
    <t>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</si>
  <si>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 xml:space="preserve">Ресурсное обеспечение реализации муниципальной программы «Развитие культуры и туризма муниципального образования Красносельское Юрьев – Польского  района» 
</t>
  </si>
  <si>
    <t xml:space="preserve">Ресурсное обеспечение и прогнозная оценка расходов областного бюджета и местного бюджета  на реализацию целей муниципальной программы «Развитие культуры и туризма муниципального образования  Красносельское Юрьев - Польского района» </t>
  </si>
  <si>
    <t>Развитие культуры и туризма муниципального образования Красносельское Юрьев-Польского района</t>
  </si>
  <si>
    <t xml:space="preserve">План реализации муниципальной программы "Развитие культуры и туризма муниципального образования Красносельское Юрьев-Польского района" </t>
  </si>
  <si>
    <t>Муниципальная программ "Развитие культуры и туризма муниципального образования Красносельское Юрьев-Польского района"</t>
  </si>
  <si>
    <t>Подпрограмма 1 «Культура и искусство»</t>
  </si>
  <si>
    <t>Подпрограмма 2 "Развитие и модернизация материально-технической базы муниципальных учреждений культуры муниципального образования Красносельское Юрьев-Польского района"</t>
  </si>
  <si>
    <t>уменьшение доли объектов, находящихся в неудовлетворительном состоянии
увеличение доли образовательных организаций культуры, оснащенных материально-техническим оборудованием</t>
  </si>
  <si>
    <t>Подпрограмма 3 «Обеспечение условий реализации Программы»</t>
  </si>
  <si>
    <t>Основное мероприятие 1. Поддержка учреждений культуры</t>
  </si>
  <si>
    <t>Основное мероприятие 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</si>
  <si>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Таблица 5</t>
  </si>
  <si>
    <t xml:space="preserve">  Приложение
к постановлению администрации
МО Красносельское Юрьев-Польского района                                                                
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</si>
</sst>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Arial Cy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9" fillId="0" borderId="3">
      <alignment horizontal="center" vertical="top" shrinkToFit="1"/>
    </xf>
    <xf numFmtId="0" fontId="10" fillId="0" borderId="0"/>
    <xf numFmtId="0" fontId="11" fillId="0" borderId="0"/>
  </cellStyleXfs>
  <cellXfs count="87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Border="1"/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1" xfId="0" applyFont="1" applyBorder="1" applyAlignment="1">
      <alignment vertical="top"/>
    </xf>
    <xf numFmtId="0" fontId="7" fillId="0" borderId="0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" fontId="12" fillId="2" borderId="1" xfId="1" applyNumberFormat="1" applyFont="1" applyFill="1" applyBorder="1" applyAlignment="1" applyProtection="1">
      <alignment horizontal="center" vertical="top" shrinkToFit="1"/>
    </xf>
    <xf numFmtId="49" fontId="12" fillId="2" borderId="1" xfId="1" applyNumberFormat="1" applyFont="1" applyFill="1" applyBorder="1" applyAlignment="1" applyProtection="1">
      <alignment horizontal="center" vertical="top" shrinkToFi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left" textRotation="90" wrapText="1"/>
    </xf>
    <xf numFmtId="164" fontId="5" fillId="2" borderId="1" xfId="0" applyNumberFormat="1" applyFont="1" applyFill="1" applyBorder="1" applyAlignment="1">
      <alignment vertical="top" shrinkToFit="1"/>
    </xf>
    <xf numFmtId="0" fontId="4" fillId="2" borderId="1" xfId="0" applyFont="1" applyFill="1" applyBorder="1" applyAlignment="1">
      <alignment vertical="top" wrapText="1"/>
    </xf>
    <xf numFmtId="1" fontId="13" fillId="2" borderId="1" xfId="1" applyNumberFormat="1" applyFont="1" applyFill="1" applyBorder="1" applyAlignment="1" applyProtection="1">
      <alignment horizontal="center" vertical="top" shrinkToFit="1"/>
    </xf>
    <xf numFmtId="49" fontId="13" fillId="2" borderId="1" xfId="1" applyNumberFormat="1" applyFont="1" applyFill="1" applyBorder="1" applyAlignment="1" applyProtection="1">
      <alignment horizontal="center" vertical="top" shrinkToFit="1"/>
    </xf>
    <xf numFmtId="164" fontId="4" fillId="2" borderId="1" xfId="0" applyNumberFormat="1" applyFont="1" applyFill="1" applyBorder="1" applyAlignment="1">
      <alignment vertical="top" shrinkToFit="1"/>
    </xf>
    <xf numFmtId="164" fontId="4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164" fontId="5" fillId="0" borderId="1" xfId="0" applyNumberFormat="1" applyFont="1" applyBorder="1" applyAlignment="1">
      <alignment horizontal="right"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 shrinkToFit="1"/>
    </xf>
    <xf numFmtId="164" fontId="4" fillId="0" borderId="1" xfId="0" applyNumberFormat="1" applyFont="1" applyBorder="1" applyAlignment="1">
      <alignment horizontal="right" vertical="top" wrapText="1" shrinkToFi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left" textRotation="90" wrapText="1"/>
    </xf>
    <xf numFmtId="0" fontId="7" fillId="0" borderId="5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</cellXfs>
  <cellStyles count="4">
    <cellStyle name="Excel Built-in Normal" xfId="2"/>
    <cellStyle name="xl34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T23"/>
  <sheetViews>
    <sheetView tabSelected="1" topLeftCell="B1" workbookViewId="0">
      <selection activeCell="V5" sqref="V5"/>
    </sheetView>
  </sheetViews>
  <sheetFormatPr defaultRowHeight="12.75"/>
  <cols>
    <col min="1" max="1" width="3.7109375" hidden="1" customWidth="1"/>
    <col min="2" max="2" width="22.28515625" customWidth="1"/>
    <col min="3" max="3" width="41.85546875" style="2" customWidth="1"/>
    <col min="4" max="4" width="18" style="2" customWidth="1"/>
    <col min="5" max="5" width="7" style="2" customWidth="1"/>
    <col min="6" max="6" width="7.140625" style="2" customWidth="1"/>
    <col min="7" max="7" width="10.42578125" style="2" customWidth="1"/>
    <col min="8" max="9" width="7.140625" style="2" customWidth="1"/>
    <col min="10" max="10" width="10.85546875" style="2" customWidth="1"/>
    <col min="11" max="11" width="7.28515625" style="2" customWidth="1"/>
    <col min="12" max="12" width="11.42578125" style="2" customWidth="1"/>
    <col min="13" max="13" width="10.140625" style="2" customWidth="1"/>
    <col min="14" max="14" width="10.140625" customWidth="1"/>
    <col min="15" max="17" width="10.42578125" customWidth="1"/>
    <col min="18" max="18" width="10.85546875" customWidth="1"/>
    <col min="19" max="19" width="8.5703125" customWidth="1"/>
    <col min="20" max="20" width="6.7109375" customWidth="1"/>
    <col min="21" max="21" width="7.85546875" customWidth="1"/>
    <col min="22" max="22" width="7.28515625" customWidth="1"/>
    <col min="23" max="23" width="7.7109375" customWidth="1"/>
    <col min="24" max="24" width="7" customWidth="1"/>
    <col min="25" max="26" width="7.42578125" customWidth="1"/>
    <col min="27" max="27" width="8.42578125" customWidth="1"/>
  </cols>
  <sheetData>
    <row r="2" spans="1:98" ht="80.25" customHeight="1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67" t="s">
        <v>82</v>
      </c>
      <c r="N2" s="68"/>
      <c r="O2" s="68"/>
      <c r="P2" s="68"/>
      <c r="Q2" s="17"/>
    </row>
    <row r="3" spans="1:98" ht="26.2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51"/>
      <c r="N3" s="52"/>
      <c r="O3" s="52"/>
      <c r="P3" s="52"/>
      <c r="Q3" s="17"/>
    </row>
    <row r="4" spans="1:98" ht="15.7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7" t="s">
        <v>55</v>
      </c>
      <c r="P4" s="57"/>
      <c r="Q4" s="5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ht="15.75" customHeight="1">
      <c r="A5" s="1"/>
      <c r="B5" s="69" t="s">
        <v>70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ht="31.15" customHeight="1">
      <c r="A6" s="1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ht="33" customHeight="1">
      <c r="A7" s="1"/>
      <c r="B7" s="58" t="s">
        <v>0</v>
      </c>
      <c r="C7" s="61" t="s">
        <v>1</v>
      </c>
      <c r="D7" s="61" t="s">
        <v>2</v>
      </c>
      <c r="E7" s="71" t="s">
        <v>22</v>
      </c>
      <c r="F7" s="72"/>
      <c r="G7" s="72"/>
      <c r="H7" s="72"/>
      <c r="I7" s="72"/>
      <c r="J7" s="72"/>
      <c r="K7" s="73"/>
      <c r="L7" s="66" t="s">
        <v>3</v>
      </c>
      <c r="M7" s="66"/>
      <c r="N7" s="66"/>
      <c r="O7" s="66"/>
      <c r="P7" s="66"/>
      <c r="Q7" s="6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ht="13.5" customHeight="1">
      <c r="A8" s="1"/>
      <c r="B8" s="59"/>
      <c r="C8" s="62"/>
      <c r="D8" s="62"/>
      <c r="E8" s="74" t="s">
        <v>23</v>
      </c>
      <c r="F8" s="74" t="s">
        <v>24</v>
      </c>
      <c r="G8" s="74" t="s">
        <v>25</v>
      </c>
      <c r="H8" s="74"/>
      <c r="I8" s="74"/>
      <c r="J8" s="74"/>
      <c r="K8" s="64" t="s">
        <v>26</v>
      </c>
      <c r="L8" s="79" t="s">
        <v>4</v>
      </c>
      <c r="M8" s="75">
        <v>2021</v>
      </c>
      <c r="N8" s="77">
        <v>2022</v>
      </c>
      <c r="O8" s="77">
        <v>2023</v>
      </c>
      <c r="P8" s="77">
        <v>2024</v>
      </c>
      <c r="Q8" s="77">
        <v>2025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ht="88.5" customHeight="1">
      <c r="A9" s="1"/>
      <c r="B9" s="60"/>
      <c r="C9" s="63"/>
      <c r="D9" s="63"/>
      <c r="E9" s="74"/>
      <c r="F9" s="74"/>
      <c r="G9" s="30" t="s">
        <v>42</v>
      </c>
      <c r="H9" s="30" t="s">
        <v>43</v>
      </c>
      <c r="I9" s="30" t="s">
        <v>44</v>
      </c>
      <c r="J9" s="30" t="s">
        <v>45</v>
      </c>
      <c r="K9" s="65"/>
      <c r="L9" s="80"/>
      <c r="M9" s="76"/>
      <c r="N9" s="78"/>
      <c r="O9" s="78"/>
      <c r="P9" s="78"/>
      <c r="Q9" s="7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ht="78.75" customHeight="1">
      <c r="A10" s="1"/>
      <c r="B10" s="37" t="s">
        <v>5</v>
      </c>
      <c r="C10" s="37" t="s">
        <v>58</v>
      </c>
      <c r="D10" s="37" t="s">
        <v>59</v>
      </c>
      <c r="E10" s="33">
        <v>703</v>
      </c>
      <c r="F10" s="34" t="s">
        <v>29</v>
      </c>
      <c r="G10" s="34" t="s">
        <v>30</v>
      </c>
      <c r="H10" s="34" t="s">
        <v>31</v>
      </c>
      <c r="I10" s="34" t="s">
        <v>30</v>
      </c>
      <c r="J10" s="34" t="s">
        <v>32</v>
      </c>
      <c r="K10" s="34" t="s">
        <v>28</v>
      </c>
      <c r="L10" s="35">
        <f>SUM(M10:Q10)</f>
        <v>73241.599999999991</v>
      </c>
      <c r="M10" s="35">
        <f t="shared" ref="M10:N10" si="0">M11+M15+M19</f>
        <v>12226.6</v>
      </c>
      <c r="N10" s="35">
        <f t="shared" si="0"/>
        <v>12326.6</v>
      </c>
      <c r="O10" s="35">
        <f>O11+O15+O19</f>
        <v>24035.199999999997</v>
      </c>
      <c r="P10" s="35">
        <f t="shared" ref="P10:Q10" si="1">P11+P15+P19</f>
        <v>12326.6</v>
      </c>
      <c r="Q10" s="35">
        <f t="shared" si="1"/>
        <v>12326.6</v>
      </c>
      <c r="R10" s="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ht="23.25" customHeight="1">
      <c r="A11" s="1"/>
      <c r="B11" s="32" t="s">
        <v>6</v>
      </c>
      <c r="C11" s="32" t="s">
        <v>9</v>
      </c>
      <c r="D11" s="32"/>
      <c r="E11" s="33">
        <v>703</v>
      </c>
      <c r="F11" s="33" t="s">
        <v>29</v>
      </c>
      <c r="G11" s="34" t="s">
        <v>30</v>
      </c>
      <c r="H11" s="34" t="s">
        <v>31</v>
      </c>
      <c r="I11" s="34" t="s">
        <v>30</v>
      </c>
      <c r="J11" s="34" t="s">
        <v>32</v>
      </c>
      <c r="K11" s="33" t="s">
        <v>28</v>
      </c>
      <c r="L11" s="35">
        <f>M11+N11+O11+P11+Q11</f>
        <v>47115</v>
      </c>
      <c r="M11" s="36">
        <f>M12</f>
        <v>9343</v>
      </c>
      <c r="N11" s="36">
        <f t="shared" ref="N11:Q11" si="2">N12</f>
        <v>9443</v>
      </c>
      <c r="O11" s="36">
        <f t="shared" si="2"/>
        <v>9443</v>
      </c>
      <c r="P11" s="36">
        <f t="shared" si="2"/>
        <v>9443</v>
      </c>
      <c r="Q11" s="36">
        <f t="shared" si="2"/>
        <v>9443</v>
      </c>
      <c r="R11" s="9"/>
    </row>
    <row r="12" spans="1:98" ht="111.75" customHeight="1">
      <c r="A12" s="1"/>
      <c r="B12" s="22" t="s">
        <v>10</v>
      </c>
      <c r="C12" s="23" t="s">
        <v>50</v>
      </c>
      <c r="D12" s="23" t="s">
        <v>47</v>
      </c>
      <c r="E12" s="25">
        <v>703</v>
      </c>
      <c r="F12" s="25" t="s">
        <v>27</v>
      </c>
      <c r="G12" s="26" t="s">
        <v>38</v>
      </c>
      <c r="H12" s="26" t="s">
        <v>60</v>
      </c>
      <c r="I12" s="26" t="s">
        <v>33</v>
      </c>
      <c r="J12" s="26" t="s">
        <v>32</v>
      </c>
      <c r="K12" s="25" t="s">
        <v>28</v>
      </c>
      <c r="L12" s="31">
        <f t="shared" ref="L12:L20" si="3">SUM(M12:Q12)</f>
        <v>47115</v>
      </c>
      <c r="M12" s="27">
        <f>SUM(M13:M14)</f>
        <v>9343</v>
      </c>
      <c r="N12" s="27">
        <f>SUM(N13:N14)</f>
        <v>9443</v>
      </c>
      <c r="O12" s="27">
        <f>SUM(O13:O14)</f>
        <v>9443</v>
      </c>
      <c r="P12" s="27">
        <f>SUM(P13:P14)</f>
        <v>9443</v>
      </c>
      <c r="Q12" s="27">
        <f>SUM(Q13:Q14)</f>
        <v>9443</v>
      </c>
      <c r="R12" s="11"/>
    </row>
    <row r="13" spans="1:98" ht="48.75" customHeight="1">
      <c r="A13" s="1"/>
      <c r="B13" s="23"/>
      <c r="C13" s="23" t="s">
        <v>62</v>
      </c>
      <c r="D13" s="23"/>
      <c r="E13" s="25">
        <v>703</v>
      </c>
      <c r="F13" s="25" t="s">
        <v>27</v>
      </c>
      <c r="G13" s="26" t="s">
        <v>38</v>
      </c>
      <c r="H13" s="26" t="s">
        <v>60</v>
      </c>
      <c r="I13" s="26" t="s">
        <v>33</v>
      </c>
      <c r="J13" s="26" t="s">
        <v>36</v>
      </c>
      <c r="K13" s="25">
        <v>540</v>
      </c>
      <c r="L13" s="31">
        <f t="shared" si="3"/>
        <v>46420.5</v>
      </c>
      <c r="M13" s="27">
        <v>9204.1</v>
      </c>
      <c r="N13" s="28">
        <v>9304.1</v>
      </c>
      <c r="O13" s="28">
        <v>9304.1</v>
      </c>
      <c r="P13" s="28">
        <v>9304.1</v>
      </c>
      <c r="Q13" s="28">
        <v>9304.1</v>
      </c>
      <c r="R13" s="10"/>
    </row>
    <row r="14" spans="1:98" ht="51" customHeight="1">
      <c r="A14" s="1"/>
      <c r="B14" s="23"/>
      <c r="C14" s="23" t="s">
        <v>63</v>
      </c>
      <c r="D14" s="23"/>
      <c r="E14" s="25">
        <v>703</v>
      </c>
      <c r="F14" s="25" t="s">
        <v>27</v>
      </c>
      <c r="G14" s="26" t="s">
        <v>38</v>
      </c>
      <c r="H14" s="26" t="s">
        <v>60</v>
      </c>
      <c r="I14" s="26" t="s">
        <v>33</v>
      </c>
      <c r="J14" s="26" t="s">
        <v>37</v>
      </c>
      <c r="K14" s="25">
        <v>540</v>
      </c>
      <c r="L14" s="31">
        <f t="shared" si="3"/>
        <v>694.5</v>
      </c>
      <c r="M14" s="27">
        <v>138.9</v>
      </c>
      <c r="N14" s="27">
        <v>138.9</v>
      </c>
      <c r="O14" s="27">
        <v>138.9</v>
      </c>
      <c r="P14" s="27">
        <v>138.9</v>
      </c>
      <c r="Q14" s="27">
        <v>138.9</v>
      </c>
      <c r="R14" s="10"/>
    </row>
    <row r="15" spans="1:98" ht="96" customHeight="1">
      <c r="A15" s="1"/>
      <c r="B15" s="37" t="s">
        <v>8</v>
      </c>
      <c r="C15" s="37" t="s">
        <v>61</v>
      </c>
      <c r="D15" s="37"/>
      <c r="E15" s="33">
        <v>703</v>
      </c>
      <c r="F15" s="34" t="s">
        <v>29</v>
      </c>
      <c r="G15" s="34" t="s">
        <v>30</v>
      </c>
      <c r="H15" s="34" t="s">
        <v>31</v>
      </c>
      <c r="I15" s="34" t="s">
        <v>30</v>
      </c>
      <c r="J15" s="34" t="s">
        <v>32</v>
      </c>
      <c r="K15" s="34" t="s">
        <v>28</v>
      </c>
      <c r="L15" s="35">
        <f t="shared" si="3"/>
        <v>11708.6</v>
      </c>
      <c r="M15" s="36">
        <f>M16</f>
        <v>0</v>
      </c>
      <c r="N15" s="36">
        <f t="shared" ref="N15:Q15" si="4">N16</f>
        <v>0</v>
      </c>
      <c r="O15" s="36">
        <f t="shared" si="4"/>
        <v>11708.6</v>
      </c>
      <c r="P15" s="36">
        <f t="shared" si="4"/>
        <v>0</v>
      </c>
      <c r="Q15" s="36">
        <f t="shared" si="4"/>
        <v>0</v>
      </c>
      <c r="R15" s="10"/>
    </row>
    <row r="16" spans="1:98" ht="117" customHeight="1">
      <c r="A16" s="1"/>
      <c r="B16" s="23" t="s">
        <v>7</v>
      </c>
      <c r="C16" s="23" t="s">
        <v>51</v>
      </c>
      <c r="D16" s="23" t="s">
        <v>47</v>
      </c>
      <c r="E16" s="25">
        <v>703</v>
      </c>
      <c r="F16" s="25" t="s">
        <v>27</v>
      </c>
      <c r="G16" s="26" t="s">
        <v>38</v>
      </c>
      <c r="H16" s="25">
        <v>2</v>
      </c>
      <c r="I16" s="26" t="s">
        <v>33</v>
      </c>
      <c r="J16" s="26" t="s">
        <v>32</v>
      </c>
      <c r="K16" s="26" t="s">
        <v>28</v>
      </c>
      <c r="L16" s="31">
        <f t="shared" si="3"/>
        <v>11708.6</v>
      </c>
      <c r="M16" s="27">
        <f>SUM(M17:M18)</f>
        <v>0</v>
      </c>
      <c r="N16" s="27">
        <f>SUM(N17:N18)</f>
        <v>0</v>
      </c>
      <c r="O16" s="27">
        <f>SUM(O17:O18)</f>
        <v>11708.6</v>
      </c>
      <c r="P16" s="27">
        <f>SUM(P17:P18)</f>
        <v>0</v>
      </c>
      <c r="Q16" s="27">
        <f>SUM(Q17:Q18)</f>
        <v>0</v>
      </c>
      <c r="R16" s="10"/>
    </row>
    <row r="17" spans="1:18" ht="51" customHeight="1">
      <c r="A17" s="1"/>
      <c r="B17" s="22"/>
      <c r="C17" s="23" t="s">
        <v>64</v>
      </c>
      <c r="D17" s="23"/>
      <c r="E17" s="25">
        <v>703</v>
      </c>
      <c r="F17" s="25" t="s">
        <v>27</v>
      </c>
      <c r="G17" s="26" t="s">
        <v>38</v>
      </c>
      <c r="H17" s="26" t="s">
        <v>66</v>
      </c>
      <c r="I17" s="26" t="s">
        <v>33</v>
      </c>
      <c r="J17" s="26" t="s">
        <v>40</v>
      </c>
      <c r="K17" s="29">
        <v>540</v>
      </c>
      <c r="L17" s="31">
        <v>0</v>
      </c>
      <c r="M17" s="27">
        <v>0</v>
      </c>
      <c r="N17" s="27">
        <v>0</v>
      </c>
      <c r="O17" s="27">
        <v>585.4</v>
      </c>
      <c r="P17" s="27">
        <v>0</v>
      </c>
      <c r="Q17" s="27">
        <v>0</v>
      </c>
      <c r="R17" s="10"/>
    </row>
    <row r="18" spans="1:18" ht="69" customHeight="1">
      <c r="A18" s="1"/>
      <c r="B18" s="22"/>
      <c r="C18" s="23" t="s">
        <v>65</v>
      </c>
      <c r="D18" s="23"/>
      <c r="E18" s="25">
        <v>703</v>
      </c>
      <c r="F18" s="25" t="s">
        <v>27</v>
      </c>
      <c r="G18" s="26" t="s">
        <v>38</v>
      </c>
      <c r="H18" s="26" t="s">
        <v>66</v>
      </c>
      <c r="I18" s="26" t="s">
        <v>33</v>
      </c>
      <c r="J18" s="26" t="s">
        <v>41</v>
      </c>
      <c r="K18" s="29">
        <v>540</v>
      </c>
      <c r="L18" s="31">
        <v>0</v>
      </c>
      <c r="M18" s="27">
        <v>0</v>
      </c>
      <c r="N18" s="27">
        <v>0</v>
      </c>
      <c r="O18" s="27">
        <v>11123.2</v>
      </c>
      <c r="P18" s="27">
        <v>0</v>
      </c>
      <c r="Q18" s="27">
        <v>0</v>
      </c>
      <c r="R18" s="10"/>
    </row>
    <row r="19" spans="1:18" ht="31.5">
      <c r="A19" s="1"/>
      <c r="B19" s="37" t="s">
        <v>11</v>
      </c>
      <c r="C19" s="37" t="s">
        <v>12</v>
      </c>
      <c r="D19" s="37"/>
      <c r="E19" s="33">
        <v>703</v>
      </c>
      <c r="F19" s="34" t="s">
        <v>29</v>
      </c>
      <c r="G19" s="34" t="s">
        <v>30</v>
      </c>
      <c r="H19" s="34" t="s">
        <v>31</v>
      </c>
      <c r="I19" s="34" t="s">
        <v>30</v>
      </c>
      <c r="J19" s="34" t="s">
        <v>32</v>
      </c>
      <c r="K19" s="33" t="s">
        <v>28</v>
      </c>
      <c r="L19" s="35">
        <f t="shared" si="3"/>
        <v>14418</v>
      </c>
      <c r="M19" s="36">
        <f>M20+M22</f>
        <v>2883.6</v>
      </c>
      <c r="N19" s="36">
        <f t="shared" ref="N19:Q19" si="5">N20+N22</f>
        <v>2883.6</v>
      </c>
      <c r="O19" s="36">
        <f t="shared" si="5"/>
        <v>2883.6</v>
      </c>
      <c r="P19" s="36">
        <f t="shared" si="5"/>
        <v>2883.6</v>
      </c>
      <c r="Q19" s="36">
        <f t="shared" si="5"/>
        <v>2883.6</v>
      </c>
      <c r="R19" s="9"/>
    </row>
    <row r="20" spans="1:18" ht="32.25" customHeight="1">
      <c r="A20" s="1"/>
      <c r="B20" s="22" t="s">
        <v>10</v>
      </c>
      <c r="C20" s="23" t="s">
        <v>68</v>
      </c>
      <c r="D20" s="23" t="s">
        <v>13</v>
      </c>
      <c r="E20" s="25">
        <v>703</v>
      </c>
      <c r="F20" s="25" t="s">
        <v>29</v>
      </c>
      <c r="G20" s="26" t="s">
        <v>30</v>
      </c>
      <c r="H20" s="26" t="s">
        <v>31</v>
      </c>
      <c r="I20" s="26" t="s">
        <v>30</v>
      </c>
      <c r="J20" s="26" t="s">
        <v>32</v>
      </c>
      <c r="K20" s="25" t="s">
        <v>28</v>
      </c>
      <c r="L20" s="31">
        <f t="shared" si="3"/>
        <v>13198</v>
      </c>
      <c r="M20" s="27">
        <f>M21</f>
        <v>2639.6</v>
      </c>
      <c r="N20" s="27">
        <f t="shared" ref="N20:Q20" si="6">N21</f>
        <v>2639.6</v>
      </c>
      <c r="O20" s="27">
        <f t="shared" si="6"/>
        <v>2639.6</v>
      </c>
      <c r="P20" s="27">
        <f t="shared" si="6"/>
        <v>2639.6</v>
      </c>
      <c r="Q20" s="27">
        <f t="shared" si="6"/>
        <v>2639.6</v>
      </c>
      <c r="R20" s="9"/>
    </row>
    <row r="21" spans="1:18" ht="102" customHeight="1">
      <c r="A21" s="1"/>
      <c r="B21" s="22"/>
      <c r="C21" s="23" t="s">
        <v>14</v>
      </c>
      <c r="D21" s="23"/>
      <c r="E21" s="25">
        <v>703</v>
      </c>
      <c r="F21" s="25" t="s">
        <v>27</v>
      </c>
      <c r="G21" s="26" t="s">
        <v>38</v>
      </c>
      <c r="H21" s="26" t="s">
        <v>67</v>
      </c>
      <c r="I21" s="26" t="s">
        <v>33</v>
      </c>
      <c r="J21" s="26" t="s">
        <v>35</v>
      </c>
      <c r="K21" s="25">
        <v>540</v>
      </c>
      <c r="L21" s="31">
        <f t="shared" ref="L21" si="7">SUM(M21:Q21)</f>
        <v>13198</v>
      </c>
      <c r="M21" s="27">
        <v>2639.6</v>
      </c>
      <c r="N21" s="27">
        <v>2639.6</v>
      </c>
      <c r="O21" s="27">
        <v>2639.6</v>
      </c>
      <c r="P21" s="27">
        <v>2639.6</v>
      </c>
      <c r="Q21" s="27">
        <v>2639.6</v>
      </c>
      <c r="R21" s="9"/>
    </row>
    <row r="22" spans="1:18" ht="129" customHeight="1">
      <c r="A22" s="1"/>
      <c r="B22" s="22" t="s">
        <v>10</v>
      </c>
      <c r="C22" s="23" t="s">
        <v>69</v>
      </c>
      <c r="D22" s="23" t="s">
        <v>13</v>
      </c>
      <c r="E22" s="25">
        <v>703</v>
      </c>
      <c r="F22" s="26" t="s">
        <v>29</v>
      </c>
      <c r="G22" s="26" t="s">
        <v>30</v>
      </c>
      <c r="H22" s="26" t="s">
        <v>31</v>
      </c>
      <c r="I22" s="26" t="s">
        <v>30</v>
      </c>
      <c r="J22" s="26" t="s">
        <v>32</v>
      </c>
      <c r="K22" s="25" t="s">
        <v>28</v>
      </c>
      <c r="L22" s="31">
        <f t="shared" ref="L22" si="8">SUM(M22:Q22)</f>
        <v>1220</v>
      </c>
      <c r="M22" s="27">
        <f>M23</f>
        <v>244</v>
      </c>
      <c r="N22" s="27">
        <f t="shared" ref="N22:Q22" si="9">N23</f>
        <v>244</v>
      </c>
      <c r="O22" s="27">
        <f t="shared" si="9"/>
        <v>244</v>
      </c>
      <c r="P22" s="27">
        <f t="shared" si="9"/>
        <v>244</v>
      </c>
      <c r="Q22" s="27">
        <f t="shared" si="9"/>
        <v>244</v>
      </c>
      <c r="R22" s="1"/>
    </row>
    <row r="23" spans="1:18" ht="132" customHeight="1">
      <c r="A23" s="1"/>
      <c r="B23" s="22"/>
      <c r="C23" s="23" t="s">
        <v>57</v>
      </c>
      <c r="D23" s="23"/>
      <c r="E23" s="25">
        <v>703</v>
      </c>
      <c r="F23" s="26" t="s">
        <v>27</v>
      </c>
      <c r="G23" s="26" t="s">
        <v>38</v>
      </c>
      <c r="H23" s="26" t="s">
        <v>67</v>
      </c>
      <c r="I23" s="26" t="s">
        <v>34</v>
      </c>
      <c r="J23" s="26" t="s">
        <v>39</v>
      </c>
      <c r="K23" s="25">
        <v>540</v>
      </c>
      <c r="L23" s="31">
        <f t="shared" ref="L23" si="10">SUM(M23:Q23)</f>
        <v>1220</v>
      </c>
      <c r="M23" s="27">
        <v>244</v>
      </c>
      <c r="N23" s="27">
        <v>244</v>
      </c>
      <c r="O23" s="27">
        <v>244</v>
      </c>
      <c r="P23" s="27">
        <v>244</v>
      </c>
      <c r="Q23" s="27">
        <v>244</v>
      </c>
      <c r="R23" s="9"/>
    </row>
  </sheetData>
  <mergeCells count="18">
    <mergeCell ref="M2:P2"/>
    <mergeCell ref="B5:Q6"/>
    <mergeCell ref="E7:K7"/>
    <mergeCell ref="E8:E9"/>
    <mergeCell ref="F8:F9"/>
    <mergeCell ref="G8:J8"/>
    <mergeCell ref="M8:M9"/>
    <mergeCell ref="N8:N9"/>
    <mergeCell ref="O8:O9"/>
    <mergeCell ref="P8:P9"/>
    <mergeCell ref="Q8:Q9"/>
    <mergeCell ref="L8:L9"/>
    <mergeCell ref="O4:Q4"/>
    <mergeCell ref="B7:B9"/>
    <mergeCell ref="C7:C9"/>
    <mergeCell ref="D7:D9"/>
    <mergeCell ref="K8:K9"/>
    <mergeCell ref="L7:Q7"/>
  </mergeCells>
  <phoneticPr fontId="0" type="noConversion"/>
  <pageMargins left="0.55118110236220474" right="0.55118110236220474" top="0.78740157480314965" bottom="0.59055118110236227" header="0" footer="0"/>
  <pageSetup paperSize="9" scale="62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32"/>
  <sheetViews>
    <sheetView topLeftCell="B1" workbookViewId="0">
      <selection activeCell="D18" sqref="D18"/>
    </sheetView>
  </sheetViews>
  <sheetFormatPr defaultRowHeight="12.75"/>
  <cols>
    <col min="1" max="1" width="3.7109375" hidden="1" customWidth="1"/>
    <col min="2" max="2" width="21.42578125" customWidth="1"/>
    <col min="3" max="3" width="45.42578125" style="2" customWidth="1"/>
    <col min="4" max="4" width="31.140625" style="2" customWidth="1"/>
    <col min="5" max="5" width="17.140625" style="2" customWidth="1"/>
    <col min="6" max="6" width="10.140625" style="2" customWidth="1"/>
    <col min="7" max="7" width="9.7109375" customWidth="1"/>
    <col min="8" max="8" width="11.140625" customWidth="1"/>
    <col min="9" max="9" width="10.5703125" customWidth="1"/>
    <col min="10" max="10" width="9.28515625" customWidth="1"/>
    <col min="11" max="11" width="7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 ht="15.75" customHeight="1">
      <c r="A1" s="1"/>
      <c r="B1" s="3"/>
      <c r="C1" s="3"/>
      <c r="D1" s="3"/>
      <c r="E1" s="3"/>
      <c r="F1" s="3"/>
      <c r="G1" s="3"/>
      <c r="H1" s="85" t="s">
        <v>56</v>
      </c>
      <c r="I1" s="85"/>
      <c r="J1" s="8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5.75" customHeight="1">
      <c r="A2" s="1"/>
      <c r="B2" s="83" t="s">
        <v>71</v>
      </c>
      <c r="C2" s="83"/>
      <c r="D2" s="83"/>
      <c r="E2" s="83"/>
      <c r="F2" s="83"/>
      <c r="G2" s="83"/>
      <c r="H2" s="83"/>
      <c r="I2" s="83"/>
      <c r="J2" s="8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45.75" customHeight="1">
      <c r="A3" s="1"/>
      <c r="B3" s="84"/>
      <c r="C3" s="84"/>
      <c r="D3" s="84"/>
      <c r="E3" s="84"/>
      <c r="F3" s="84"/>
      <c r="G3" s="84"/>
      <c r="H3" s="84"/>
      <c r="I3" s="84"/>
      <c r="J3" s="8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3" customHeight="1">
      <c r="A4" s="1"/>
      <c r="B4" s="81"/>
      <c r="C4" s="82" t="s">
        <v>1</v>
      </c>
      <c r="D4" s="6" t="s">
        <v>2</v>
      </c>
      <c r="E4" s="66" t="s">
        <v>20</v>
      </c>
      <c r="F4" s="66"/>
      <c r="G4" s="66"/>
      <c r="H4" s="66"/>
      <c r="I4" s="66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49.15" customHeight="1">
      <c r="A5" s="1"/>
      <c r="B5" s="81"/>
      <c r="C5" s="82"/>
      <c r="D5" s="6" t="s">
        <v>46</v>
      </c>
      <c r="E5" s="13" t="s">
        <v>4</v>
      </c>
      <c r="F5" s="50">
        <v>2021</v>
      </c>
      <c r="G5" s="53">
        <v>2022</v>
      </c>
      <c r="H5" s="53">
        <v>2023</v>
      </c>
      <c r="I5" s="53">
        <v>2024</v>
      </c>
      <c r="J5" s="53">
        <v>2025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51.75" customHeight="1">
      <c r="A6" s="1"/>
      <c r="B6" s="44" t="s">
        <v>5</v>
      </c>
      <c r="C6" s="44" t="s">
        <v>72</v>
      </c>
      <c r="D6" s="43" t="s">
        <v>17</v>
      </c>
      <c r="E6" s="41">
        <f>SUM(F6:J6)</f>
        <v>73241.600000000006</v>
      </c>
      <c r="F6" s="41">
        <f>SUM(F7:F8)</f>
        <v>12226.6</v>
      </c>
      <c r="G6" s="41">
        <f>SUM(G7:G8)</f>
        <v>12326.6</v>
      </c>
      <c r="H6" s="41">
        <f>SUM(H7:H8)</f>
        <v>24035.200000000001</v>
      </c>
      <c r="I6" s="41">
        <f>SUM(I7:I8)</f>
        <v>12326.6</v>
      </c>
      <c r="J6" s="41">
        <f>SUM(J7:J8)</f>
        <v>12326.6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9.5" customHeight="1">
      <c r="A7" s="1"/>
      <c r="B7" s="7"/>
      <c r="C7" s="6"/>
      <c r="D7" s="6" t="s">
        <v>15</v>
      </c>
      <c r="E7" s="40">
        <f t="shared" ref="E7:E20" si="0">SUM(F7:J7)</f>
        <v>25541.199999999997</v>
      </c>
      <c r="F7" s="40">
        <f>F10+F16+F22</f>
        <v>2883.6</v>
      </c>
      <c r="G7" s="40">
        <f t="shared" ref="G7:J7" si="1">G10+G16+G22</f>
        <v>2883.6</v>
      </c>
      <c r="H7" s="40">
        <f t="shared" si="1"/>
        <v>14006.800000000001</v>
      </c>
      <c r="I7" s="40">
        <f t="shared" si="1"/>
        <v>2883.6</v>
      </c>
      <c r="J7" s="40">
        <f t="shared" si="1"/>
        <v>2883.6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8.75" customHeight="1">
      <c r="A8" s="1"/>
      <c r="B8" s="7"/>
      <c r="C8" s="6"/>
      <c r="D8" s="6" t="s">
        <v>16</v>
      </c>
      <c r="E8" s="40">
        <f t="shared" si="0"/>
        <v>47700.4</v>
      </c>
      <c r="F8" s="40">
        <f>F11+F17+F23</f>
        <v>9343</v>
      </c>
      <c r="G8" s="40">
        <f t="shared" ref="G8:J8" si="2">G11+G17+G23</f>
        <v>9443</v>
      </c>
      <c r="H8" s="40">
        <f t="shared" si="2"/>
        <v>10028.4</v>
      </c>
      <c r="I8" s="40">
        <f t="shared" si="2"/>
        <v>9443</v>
      </c>
      <c r="J8" s="40">
        <f t="shared" si="2"/>
        <v>9443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23.25" customHeight="1">
      <c r="A9" s="1"/>
      <c r="B9" s="4" t="s">
        <v>6</v>
      </c>
      <c r="C9" s="15" t="s">
        <v>9</v>
      </c>
      <c r="D9" s="5"/>
      <c r="E9" s="41">
        <f t="shared" si="0"/>
        <v>47115</v>
      </c>
      <c r="F9" s="41">
        <f>SUM(F10:F11)</f>
        <v>9343</v>
      </c>
      <c r="G9" s="41">
        <f>SUM(G10:G11)</f>
        <v>9443</v>
      </c>
      <c r="H9" s="41">
        <f>SUM(H10:H11)</f>
        <v>9443</v>
      </c>
      <c r="I9" s="41">
        <f>SUM(I10:I11)</f>
        <v>9443</v>
      </c>
      <c r="J9" s="41">
        <f>SUM(J10:J11)</f>
        <v>9443</v>
      </c>
    </row>
    <row r="10" spans="1:91" ht="16.5" customHeight="1">
      <c r="A10" s="1"/>
      <c r="B10" s="13"/>
      <c r="C10" s="6"/>
      <c r="D10" s="6" t="s">
        <v>15</v>
      </c>
      <c r="E10" s="40">
        <f t="shared" si="0"/>
        <v>0</v>
      </c>
      <c r="F10" s="40">
        <f>F13</f>
        <v>0</v>
      </c>
      <c r="G10" s="40">
        <f t="shared" ref="G10:J10" si="3">G13</f>
        <v>0</v>
      </c>
      <c r="H10" s="40">
        <f t="shared" si="3"/>
        <v>0</v>
      </c>
      <c r="I10" s="40">
        <f t="shared" si="3"/>
        <v>0</v>
      </c>
      <c r="J10" s="40">
        <f t="shared" si="3"/>
        <v>0</v>
      </c>
    </row>
    <row r="11" spans="1:91" ht="18" customHeight="1">
      <c r="A11" s="1"/>
      <c r="B11" s="13"/>
      <c r="C11" s="6"/>
      <c r="D11" s="6" t="s">
        <v>16</v>
      </c>
      <c r="E11" s="40">
        <f t="shared" si="0"/>
        <v>47115</v>
      </c>
      <c r="F11" s="40">
        <f>F14</f>
        <v>9343</v>
      </c>
      <c r="G11" s="40">
        <f t="shared" ref="G11:J11" si="4">G14</f>
        <v>9443</v>
      </c>
      <c r="H11" s="40">
        <f t="shared" si="4"/>
        <v>9443</v>
      </c>
      <c r="I11" s="40">
        <f t="shared" si="4"/>
        <v>9443</v>
      </c>
      <c r="J11" s="40">
        <f t="shared" si="4"/>
        <v>9443</v>
      </c>
    </row>
    <row r="12" spans="1:91" ht="39" customHeight="1">
      <c r="A12" s="1"/>
      <c r="B12" s="13" t="s">
        <v>10</v>
      </c>
      <c r="C12" s="16" t="s">
        <v>50</v>
      </c>
      <c r="D12" s="55" t="s">
        <v>47</v>
      </c>
      <c r="E12" s="40">
        <f t="shared" si="0"/>
        <v>47115</v>
      </c>
      <c r="F12" s="40">
        <f>SUM(F13:F14)</f>
        <v>9343</v>
      </c>
      <c r="G12" s="40">
        <f>SUM(G13:G14)</f>
        <v>9443</v>
      </c>
      <c r="H12" s="40">
        <f>SUM(H13:H14)</f>
        <v>9443</v>
      </c>
      <c r="I12" s="40">
        <f>SUM(I13:I14)</f>
        <v>9443</v>
      </c>
      <c r="J12" s="40">
        <f>SUM(J13:J14)</f>
        <v>9443</v>
      </c>
    </row>
    <row r="13" spans="1:91" ht="21" customHeight="1">
      <c r="A13" s="1"/>
      <c r="B13" s="13"/>
      <c r="C13" s="6"/>
      <c r="D13" s="6" t="s">
        <v>15</v>
      </c>
      <c r="E13" s="40">
        <f t="shared" si="0"/>
        <v>0</v>
      </c>
      <c r="F13" s="40"/>
      <c r="G13" s="40"/>
      <c r="H13" s="40"/>
      <c r="I13" s="40"/>
      <c r="J13" s="40"/>
    </row>
    <row r="14" spans="1:91" ht="21" customHeight="1">
      <c r="A14" s="1"/>
      <c r="B14" s="13"/>
      <c r="C14" s="6"/>
      <c r="D14" s="6" t="s">
        <v>16</v>
      </c>
      <c r="E14" s="40">
        <f t="shared" si="0"/>
        <v>47115</v>
      </c>
      <c r="F14" s="27">
        <v>9343</v>
      </c>
      <c r="G14" s="27">
        <v>9443</v>
      </c>
      <c r="H14" s="27">
        <v>9443</v>
      </c>
      <c r="I14" s="27">
        <v>9443</v>
      </c>
      <c r="J14" s="27">
        <v>9443</v>
      </c>
    </row>
    <row r="15" spans="1:91" ht="81.75" customHeight="1">
      <c r="A15" s="1"/>
      <c r="B15" s="37" t="s">
        <v>8</v>
      </c>
      <c r="C15" s="37" t="s">
        <v>61</v>
      </c>
      <c r="D15" s="6"/>
      <c r="E15" s="41">
        <f t="shared" si="0"/>
        <v>11708.6</v>
      </c>
      <c r="F15" s="41">
        <f>SUM(F16:F17)</f>
        <v>0</v>
      </c>
      <c r="G15" s="41">
        <f>SUM(G16:G17)</f>
        <v>0</v>
      </c>
      <c r="H15" s="41">
        <f>SUM(H16:H17)</f>
        <v>11708.6</v>
      </c>
      <c r="I15" s="41">
        <f>SUM(I16:I17)</f>
        <v>0</v>
      </c>
      <c r="J15" s="41">
        <f>SUM(J16:J17)</f>
        <v>0</v>
      </c>
    </row>
    <row r="16" spans="1:91" ht="22.5" customHeight="1">
      <c r="A16" s="1"/>
      <c r="B16" s="37"/>
      <c r="C16" s="37"/>
      <c r="D16" s="42" t="s">
        <v>15</v>
      </c>
      <c r="E16" s="40">
        <f t="shared" si="0"/>
        <v>11123.2</v>
      </c>
      <c r="F16" s="40">
        <f>F19</f>
        <v>0</v>
      </c>
      <c r="G16" s="40">
        <f t="shared" ref="G16:J16" si="5">G19</f>
        <v>0</v>
      </c>
      <c r="H16" s="40">
        <f t="shared" si="5"/>
        <v>11123.2</v>
      </c>
      <c r="I16" s="40">
        <f t="shared" si="5"/>
        <v>0</v>
      </c>
      <c r="J16" s="40">
        <f t="shared" si="5"/>
        <v>0</v>
      </c>
    </row>
    <row r="17" spans="1:10" ht="21.75" customHeight="1">
      <c r="A17" s="1"/>
      <c r="B17" s="37"/>
      <c r="C17" s="37"/>
      <c r="D17" s="42" t="s">
        <v>16</v>
      </c>
      <c r="E17" s="40">
        <f t="shared" si="0"/>
        <v>585.4</v>
      </c>
      <c r="F17" s="40">
        <f>F20</f>
        <v>0</v>
      </c>
      <c r="G17" s="40">
        <f t="shared" ref="G17:J17" si="6">G20</f>
        <v>0</v>
      </c>
      <c r="H17" s="40">
        <f t="shared" si="6"/>
        <v>585.4</v>
      </c>
      <c r="I17" s="40">
        <f t="shared" si="6"/>
        <v>0</v>
      </c>
      <c r="J17" s="40">
        <f t="shared" si="6"/>
        <v>0</v>
      </c>
    </row>
    <row r="18" spans="1:10" ht="113.25" customHeight="1">
      <c r="A18" s="1"/>
      <c r="B18" s="23" t="s">
        <v>7</v>
      </c>
      <c r="C18" s="23" t="s">
        <v>51</v>
      </c>
      <c r="D18" s="55" t="s">
        <v>47</v>
      </c>
      <c r="E18" s="40">
        <f t="shared" si="0"/>
        <v>11708.6</v>
      </c>
      <c r="F18" s="40">
        <f>SUM(F19:F20)</f>
        <v>0</v>
      </c>
      <c r="G18" s="40">
        <f>SUM(G19:G20)</f>
        <v>0</v>
      </c>
      <c r="H18" s="40">
        <f>SUM(H19:H20)</f>
        <v>11708.6</v>
      </c>
      <c r="I18" s="40">
        <f>SUM(I19:I20)</f>
        <v>0</v>
      </c>
      <c r="J18" s="40">
        <f>SUM(J19:J20)</f>
        <v>0</v>
      </c>
    </row>
    <row r="19" spans="1:10" ht="21.75" customHeight="1">
      <c r="A19" s="1"/>
      <c r="B19" s="13"/>
      <c r="C19" s="6"/>
      <c r="D19" s="42" t="s">
        <v>15</v>
      </c>
      <c r="E19" s="40">
        <f t="shared" si="0"/>
        <v>11123.2</v>
      </c>
      <c r="F19" s="40"/>
      <c r="G19" s="40"/>
      <c r="H19" s="40">
        <v>11123.2</v>
      </c>
      <c r="I19" s="40"/>
      <c r="J19" s="40"/>
    </row>
    <row r="20" spans="1:10" ht="21.75" customHeight="1">
      <c r="A20" s="1"/>
      <c r="B20" s="13"/>
      <c r="C20" s="6"/>
      <c r="D20" s="42" t="s">
        <v>16</v>
      </c>
      <c r="E20" s="40">
        <f t="shared" si="0"/>
        <v>585.4</v>
      </c>
      <c r="F20" s="40"/>
      <c r="G20" s="40"/>
      <c r="H20" s="40">
        <v>585.4</v>
      </c>
      <c r="I20" s="40"/>
      <c r="J20" s="40"/>
    </row>
    <row r="21" spans="1:10" ht="31.5">
      <c r="A21" s="1"/>
      <c r="B21" s="37" t="s">
        <v>11</v>
      </c>
      <c r="C21" s="37" t="s">
        <v>12</v>
      </c>
      <c r="D21" s="37"/>
      <c r="E21" s="41">
        <f t="shared" ref="E21:E29" si="7">SUM(F21:J21)</f>
        <v>14418</v>
      </c>
      <c r="F21" s="41">
        <f>SUM(F22:F23)</f>
        <v>2883.6</v>
      </c>
      <c r="G21" s="41">
        <f>SUM(G22:G23)</f>
        <v>2883.6</v>
      </c>
      <c r="H21" s="41">
        <f>SUM(H22:H23)</f>
        <v>2883.6</v>
      </c>
      <c r="I21" s="41">
        <f>SUM(I22:I23)</f>
        <v>2883.6</v>
      </c>
      <c r="J21" s="41">
        <f>SUM(J22:J23)</f>
        <v>2883.6</v>
      </c>
    </row>
    <row r="22" spans="1:10" ht="15.75">
      <c r="A22" s="1"/>
      <c r="B22" s="37"/>
      <c r="C22" s="37"/>
      <c r="D22" s="42" t="s">
        <v>15</v>
      </c>
      <c r="E22" s="40">
        <f t="shared" si="7"/>
        <v>14418</v>
      </c>
      <c r="F22" s="40">
        <f>F25+F28</f>
        <v>2883.6</v>
      </c>
      <c r="G22" s="40">
        <f t="shared" ref="G22:J22" si="8">G25+G28</f>
        <v>2883.6</v>
      </c>
      <c r="H22" s="40">
        <f t="shared" si="8"/>
        <v>2883.6</v>
      </c>
      <c r="I22" s="40">
        <f t="shared" si="8"/>
        <v>2883.6</v>
      </c>
      <c r="J22" s="40">
        <f t="shared" si="8"/>
        <v>2883.6</v>
      </c>
    </row>
    <row r="23" spans="1:10" ht="15.75">
      <c r="A23" s="1"/>
      <c r="B23" s="37"/>
      <c r="C23" s="37"/>
      <c r="D23" s="42" t="s">
        <v>16</v>
      </c>
      <c r="E23" s="40">
        <f t="shared" si="7"/>
        <v>0</v>
      </c>
      <c r="F23" s="40">
        <f>F26+F29</f>
        <v>0</v>
      </c>
      <c r="G23" s="40">
        <f t="shared" ref="G23:J23" si="9">G26+G29</f>
        <v>0</v>
      </c>
      <c r="H23" s="40">
        <f t="shared" si="9"/>
        <v>0</v>
      </c>
      <c r="I23" s="40">
        <f t="shared" si="9"/>
        <v>0</v>
      </c>
      <c r="J23" s="40">
        <f t="shared" si="9"/>
        <v>0</v>
      </c>
    </row>
    <row r="24" spans="1:10" ht="22.9" customHeight="1">
      <c r="A24" s="1"/>
      <c r="B24" s="13" t="s">
        <v>10</v>
      </c>
      <c r="C24" s="16" t="s">
        <v>68</v>
      </c>
      <c r="D24" s="55" t="s">
        <v>47</v>
      </c>
      <c r="E24" s="40">
        <f t="shared" si="7"/>
        <v>13198</v>
      </c>
      <c r="F24" s="40">
        <f>SUM(F25:F26)</f>
        <v>2639.6</v>
      </c>
      <c r="G24" s="40">
        <f>SUM(G25:G26)</f>
        <v>2639.6</v>
      </c>
      <c r="H24" s="40">
        <f>SUM(H25:H26)</f>
        <v>2639.6</v>
      </c>
      <c r="I24" s="40">
        <f>SUM(I25:I26)</f>
        <v>2639.6</v>
      </c>
      <c r="J24" s="40">
        <f>SUM(J25:J26)</f>
        <v>2639.6</v>
      </c>
    </row>
    <row r="25" spans="1:10" ht="18.75" customHeight="1">
      <c r="A25" s="1"/>
      <c r="B25" s="13"/>
      <c r="C25" s="6"/>
      <c r="D25" s="6" t="s">
        <v>15</v>
      </c>
      <c r="E25" s="40">
        <f t="shared" si="7"/>
        <v>13198</v>
      </c>
      <c r="F25" s="40">
        <v>2639.6</v>
      </c>
      <c r="G25" s="40">
        <v>2639.6</v>
      </c>
      <c r="H25" s="40">
        <v>2639.6</v>
      </c>
      <c r="I25" s="40">
        <v>2639.6</v>
      </c>
      <c r="J25" s="40">
        <v>2639.6</v>
      </c>
    </row>
    <row r="26" spans="1:10" ht="18.75" customHeight="1">
      <c r="A26" s="1"/>
      <c r="B26" s="13"/>
      <c r="C26" s="6"/>
      <c r="D26" s="6" t="s">
        <v>16</v>
      </c>
      <c r="E26" s="40">
        <f t="shared" si="7"/>
        <v>0</v>
      </c>
      <c r="F26" s="40"/>
      <c r="G26" s="40"/>
      <c r="H26" s="40"/>
      <c r="I26" s="40"/>
      <c r="J26" s="40"/>
    </row>
    <row r="27" spans="1:10" ht="126.75" customHeight="1">
      <c r="A27" s="1"/>
      <c r="B27" s="13" t="s">
        <v>10</v>
      </c>
      <c r="C27" s="7" t="s">
        <v>69</v>
      </c>
      <c r="D27" s="55" t="s">
        <v>47</v>
      </c>
      <c r="E27" s="40">
        <f t="shared" si="7"/>
        <v>1220</v>
      </c>
      <c r="F27" s="40">
        <f>SUM(F28:F29)</f>
        <v>244</v>
      </c>
      <c r="G27" s="40">
        <f>SUM(G28:G29)</f>
        <v>244</v>
      </c>
      <c r="H27" s="40">
        <f>SUM(H28:H29)</f>
        <v>244</v>
      </c>
      <c r="I27" s="40">
        <f>SUM(I28:I29)</f>
        <v>244</v>
      </c>
      <c r="J27" s="40">
        <f>SUM(J28:J29)</f>
        <v>244</v>
      </c>
    </row>
    <row r="28" spans="1:10" ht="16.5" customHeight="1">
      <c r="A28" s="1"/>
      <c r="B28" s="13"/>
      <c r="C28" s="6"/>
      <c r="D28" s="6" t="s">
        <v>15</v>
      </c>
      <c r="E28" s="40">
        <f t="shared" si="7"/>
        <v>1220</v>
      </c>
      <c r="F28" s="40">
        <v>244</v>
      </c>
      <c r="G28" s="40">
        <v>244</v>
      </c>
      <c r="H28" s="40">
        <v>244</v>
      </c>
      <c r="I28" s="40">
        <v>244</v>
      </c>
      <c r="J28" s="40">
        <v>244</v>
      </c>
    </row>
    <row r="29" spans="1:10" ht="17.25" customHeight="1">
      <c r="A29" s="1"/>
      <c r="B29" s="13"/>
      <c r="C29" s="6"/>
      <c r="D29" s="6" t="s">
        <v>16</v>
      </c>
      <c r="E29" s="40">
        <f t="shared" si="7"/>
        <v>0</v>
      </c>
      <c r="F29" s="40"/>
      <c r="G29" s="40"/>
      <c r="H29" s="40"/>
      <c r="I29" s="40"/>
      <c r="J29" s="40"/>
    </row>
    <row r="30" spans="1:10">
      <c r="B30" s="38"/>
      <c r="C30" s="39"/>
      <c r="D30" s="39"/>
      <c r="E30" s="39"/>
      <c r="F30" s="39"/>
      <c r="G30" s="38"/>
      <c r="H30" s="38"/>
      <c r="I30" s="38"/>
      <c r="J30" s="38"/>
    </row>
    <row r="31" spans="1:10">
      <c r="B31" s="38"/>
      <c r="C31" s="39"/>
      <c r="D31" s="39"/>
      <c r="E31" s="39"/>
      <c r="F31" s="39"/>
      <c r="G31" s="38"/>
      <c r="H31" s="38"/>
      <c r="I31" s="38"/>
      <c r="J31" s="38"/>
    </row>
    <row r="32" spans="1:10">
      <c r="B32" s="38"/>
      <c r="C32" s="39"/>
      <c r="D32" s="39"/>
      <c r="E32" s="39"/>
      <c r="F32" s="39"/>
      <c r="G32" s="38"/>
      <c r="H32" s="38"/>
      <c r="I32" s="38"/>
      <c r="J32" s="38"/>
    </row>
  </sheetData>
  <mergeCells count="5">
    <mergeCell ref="E4:J4"/>
    <mergeCell ref="B4:B5"/>
    <mergeCell ref="C4:C5"/>
    <mergeCell ref="B2:J3"/>
    <mergeCell ref="H1:J1"/>
  </mergeCells>
  <phoneticPr fontId="0" type="noConversion"/>
  <pageMargins left="0.55118110236220474" right="0.55118110236220474" top="0.59055118110236227" bottom="0.39370078740157483" header="0" footer="0"/>
  <pageSetup paperSize="9" scale="80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29"/>
  <sheetViews>
    <sheetView view="pageBreakPreview" topLeftCell="Z1" zoomScale="110" zoomScaleSheetLayoutView="110" workbookViewId="0">
      <selection activeCell="F10" sqref="F10"/>
    </sheetView>
  </sheetViews>
  <sheetFormatPr defaultRowHeight="12.75"/>
  <cols>
    <col min="1" max="1" width="3.7109375" hidden="1" customWidth="1"/>
    <col min="2" max="2" width="32.140625" style="2" customWidth="1"/>
    <col min="3" max="3" width="19.140625" style="2" customWidth="1"/>
    <col min="4" max="4" width="22.5703125" style="2" customWidth="1"/>
    <col min="5" max="5" width="13.85546875" style="2" customWidth="1"/>
    <col min="6" max="6" width="11" style="2" customWidth="1"/>
    <col min="7" max="7" width="9.7109375" customWidth="1"/>
    <col min="8" max="8" width="10.85546875" customWidth="1"/>
    <col min="9" max="9" width="9.85546875" customWidth="1"/>
    <col min="10" max="10" width="10.140625" customWidth="1"/>
    <col min="11" max="11" width="34.28515625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>
      <c r="A1" s="1"/>
      <c r="B1" s="20"/>
      <c r="C1" s="20"/>
      <c r="D1" s="20"/>
      <c r="E1" s="20"/>
      <c r="F1" s="20"/>
      <c r="G1" s="12"/>
      <c r="H1" s="12"/>
      <c r="I1" s="12"/>
      <c r="J1" s="12"/>
      <c r="K1" s="54" t="s">
        <v>81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>
      <c r="A2" s="1"/>
      <c r="B2" s="20"/>
      <c r="C2" s="20"/>
      <c r="D2" s="20"/>
      <c r="E2" s="20"/>
      <c r="F2" s="20"/>
      <c r="G2" s="12"/>
      <c r="H2" s="12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42.75" customHeight="1">
      <c r="A3" s="1"/>
      <c r="B3" s="86" t="s">
        <v>73</v>
      </c>
      <c r="C3" s="86"/>
      <c r="D3" s="86"/>
      <c r="E3" s="86"/>
      <c r="F3" s="86"/>
      <c r="G3" s="86"/>
      <c r="H3" s="86"/>
      <c r="I3" s="86"/>
      <c r="J3" s="86"/>
      <c r="K3" s="8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0" customHeight="1">
      <c r="A4" s="1"/>
      <c r="B4" s="82" t="s">
        <v>1</v>
      </c>
      <c r="C4" s="82" t="s">
        <v>2</v>
      </c>
      <c r="D4" s="82" t="s">
        <v>18</v>
      </c>
      <c r="E4" s="66" t="s">
        <v>20</v>
      </c>
      <c r="F4" s="66"/>
      <c r="G4" s="66"/>
      <c r="H4" s="66"/>
      <c r="I4" s="66"/>
      <c r="J4" s="66"/>
      <c r="K4" s="66" t="s">
        <v>21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82.5" customHeight="1">
      <c r="A5" s="1"/>
      <c r="B5" s="82"/>
      <c r="C5" s="82"/>
      <c r="D5" s="82"/>
      <c r="E5" s="13" t="s">
        <v>4</v>
      </c>
      <c r="F5" s="50">
        <v>2021</v>
      </c>
      <c r="G5" s="53">
        <v>2022</v>
      </c>
      <c r="H5" s="53">
        <v>2023</v>
      </c>
      <c r="I5" s="53">
        <v>2024</v>
      </c>
      <c r="J5" s="53">
        <v>2025</v>
      </c>
      <c r="K5" s="6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81" customHeight="1">
      <c r="A6" s="1"/>
      <c r="B6" s="14" t="s">
        <v>74</v>
      </c>
      <c r="C6" s="56" t="s">
        <v>47</v>
      </c>
      <c r="D6" s="47" t="s">
        <v>17</v>
      </c>
      <c r="E6" s="41">
        <f>SUM(F6:J6)</f>
        <v>73241.600000000006</v>
      </c>
      <c r="F6" s="41">
        <f>SUM(F7:F8)</f>
        <v>12226.6</v>
      </c>
      <c r="G6" s="41">
        <f>SUM(G7:G8)</f>
        <v>12326.6</v>
      </c>
      <c r="H6" s="41">
        <f>SUM(H7:H8)</f>
        <v>24035.200000000001</v>
      </c>
      <c r="I6" s="41">
        <f>SUM(I7:I8)</f>
        <v>12326.6</v>
      </c>
      <c r="J6" s="41">
        <f>SUM(J7:J8)</f>
        <v>12326.6</v>
      </c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9.5" customHeight="1">
      <c r="A7" s="1"/>
      <c r="B7" s="16"/>
      <c r="C7" s="16"/>
      <c r="D7" s="46" t="s">
        <v>15</v>
      </c>
      <c r="E7" s="40">
        <f t="shared" ref="E7:E20" si="0">SUM(F7:J7)</f>
        <v>25541.199999999997</v>
      </c>
      <c r="F7" s="40">
        <f>F10+F16+F22</f>
        <v>2883.6</v>
      </c>
      <c r="G7" s="40">
        <f t="shared" ref="G7:J7" si="1">G10+G16+G22</f>
        <v>2883.6</v>
      </c>
      <c r="H7" s="40">
        <f t="shared" si="1"/>
        <v>14006.800000000001</v>
      </c>
      <c r="I7" s="40">
        <f t="shared" si="1"/>
        <v>2883.6</v>
      </c>
      <c r="J7" s="40">
        <f t="shared" si="1"/>
        <v>2883.6</v>
      </c>
      <c r="K7" s="1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8.75" customHeight="1">
      <c r="A8" s="1"/>
      <c r="B8" s="16"/>
      <c r="C8" s="16"/>
      <c r="D8" s="46" t="s">
        <v>16</v>
      </c>
      <c r="E8" s="40">
        <f t="shared" si="0"/>
        <v>47700.4</v>
      </c>
      <c r="F8" s="40">
        <f>F11+F17+F23</f>
        <v>9343</v>
      </c>
      <c r="G8" s="40">
        <f t="shared" ref="G8:J8" si="2">G11+G17+G23</f>
        <v>9443</v>
      </c>
      <c r="H8" s="40">
        <f t="shared" si="2"/>
        <v>10028.4</v>
      </c>
      <c r="I8" s="40">
        <f t="shared" si="2"/>
        <v>9443</v>
      </c>
      <c r="J8" s="40">
        <f t="shared" si="2"/>
        <v>9443</v>
      </c>
      <c r="K8" s="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35.25" customHeight="1">
      <c r="A9" s="1"/>
      <c r="B9" s="15" t="s">
        <v>75</v>
      </c>
      <c r="C9" s="15"/>
      <c r="D9" s="5" t="s">
        <v>19</v>
      </c>
      <c r="E9" s="41">
        <f t="shared" si="0"/>
        <v>47115</v>
      </c>
      <c r="F9" s="41">
        <f>SUM(F10:F11)</f>
        <v>9343</v>
      </c>
      <c r="G9" s="41">
        <f>SUM(G10:G11)</f>
        <v>9443</v>
      </c>
      <c r="H9" s="41">
        <f>SUM(H10:H11)</f>
        <v>9443</v>
      </c>
      <c r="I9" s="41">
        <f>SUM(I10:I11)</f>
        <v>9443</v>
      </c>
      <c r="J9" s="41">
        <f>SUM(J10:J11)</f>
        <v>9443</v>
      </c>
      <c r="K9" s="21"/>
    </row>
    <row r="10" spans="1:91" ht="18" customHeight="1">
      <c r="A10" s="1"/>
      <c r="B10" s="24"/>
      <c r="C10" s="24"/>
      <c r="D10" s="46" t="s">
        <v>15</v>
      </c>
      <c r="E10" s="40">
        <f t="shared" si="0"/>
        <v>0</v>
      </c>
      <c r="F10" s="40">
        <f>F13</f>
        <v>0</v>
      </c>
      <c r="G10" s="40">
        <f t="shared" ref="G10:J10" si="3">G13</f>
        <v>0</v>
      </c>
      <c r="H10" s="40">
        <f t="shared" si="3"/>
        <v>0</v>
      </c>
      <c r="I10" s="40">
        <f t="shared" si="3"/>
        <v>0</v>
      </c>
      <c r="J10" s="40">
        <f t="shared" si="3"/>
        <v>0</v>
      </c>
      <c r="K10" s="19"/>
    </row>
    <row r="11" spans="1:91" ht="18" customHeight="1">
      <c r="A11" s="1"/>
      <c r="B11" s="16"/>
      <c r="C11" s="16"/>
      <c r="D11" s="46" t="s">
        <v>16</v>
      </c>
      <c r="E11" s="40">
        <f t="shared" si="0"/>
        <v>47115</v>
      </c>
      <c r="F11" s="40">
        <f>F14</f>
        <v>9343</v>
      </c>
      <c r="G11" s="40">
        <f t="shared" ref="G11:J11" si="4">G14</f>
        <v>9443</v>
      </c>
      <c r="H11" s="40">
        <f t="shared" si="4"/>
        <v>9443</v>
      </c>
      <c r="I11" s="40">
        <f t="shared" si="4"/>
        <v>9443</v>
      </c>
      <c r="J11" s="40">
        <f t="shared" si="4"/>
        <v>9443</v>
      </c>
      <c r="K11" s="19"/>
    </row>
    <row r="12" spans="1:91" ht="133.5" customHeight="1">
      <c r="A12" s="1"/>
      <c r="B12" s="16" t="s">
        <v>52</v>
      </c>
      <c r="C12" s="56" t="s">
        <v>47</v>
      </c>
      <c r="D12" s="45" t="s">
        <v>19</v>
      </c>
      <c r="E12" s="40">
        <f t="shared" si="0"/>
        <v>47115</v>
      </c>
      <c r="F12" s="40">
        <f>SUM(F13:F14)</f>
        <v>9343</v>
      </c>
      <c r="G12" s="40">
        <f>SUM(G13:G14)</f>
        <v>9443</v>
      </c>
      <c r="H12" s="40">
        <f>SUM(H13:H14)</f>
        <v>9443</v>
      </c>
      <c r="I12" s="40">
        <f>SUM(I13:I14)</f>
        <v>9443</v>
      </c>
      <c r="J12" s="40">
        <f>SUM(J13:J14)</f>
        <v>9443</v>
      </c>
      <c r="K12" s="13" t="s">
        <v>54</v>
      </c>
    </row>
    <row r="13" spans="1:91" ht="18" customHeight="1">
      <c r="A13" s="1"/>
      <c r="B13" s="46"/>
      <c r="C13" s="46"/>
      <c r="D13" s="46" t="s">
        <v>15</v>
      </c>
      <c r="E13" s="40">
        <f t="shared" si="0"/>
        <v>0</v>
      </c>
      <c r="F13" s="40"/>
      <c r="G13" s="40"/>
      <c r="H13" s="40"/>
      <c r="I13" s="40"/>
      <c r="J13" s="40"/>
      <c r="K13" s="19"/>
    </row>
    <row r="14" spans="1:91" ht="21" customHeight="1">
      <c r="A14" s="1"/>
      <c r="B14" s="16"/>
      <c r="C14" s="16"/>
      <c r="D14" s="46" t="s">
        <v>16</v>
      </c>
      <c r="E14" s="40">
        <f t="shared" si="0"/>
        <v>47115</v>
      </c>
      <c r="F14" s="40">
        <v>9343</v>
      </c>
      <c r="G14" s="40">
        <v>9443</v>
      </c>
      <c r="H14" s="40">
        <v>9443</v>
      </c>
      <c r="I14" s="40">
        <v>9443</v>
      </c>
      <c r="J14" s="40">
        <v>9443</v>
      </c>
      <c r="K14" s="19"/>
    </row>
    <row r="15" spans="1:91" ht="115.5" customHeight="1">
      <c r="A15" s="1"/>
      <c r="B15" s="14" t="s">
        <v>76</v>
      </c>
      <c r="C15" s="14"/>
      <c r="D15" s="5" t="s">
        <v>19</v>
      </c>
      <c r="E15" s="41">
        <f t="shared" si="0"/>
        <v>11708.6</v>
      </c>
      <c r="F15" s="41">
        <f>SUM(F16:F17)</f>
        <v>0</v>
      </c>
      <c r="G15" s="41">
        <f>SUM(G16:G17)</f>
        <v>0</v>
      </c>
      <c r="H15" s="41">
        <f>SUM(H16:H17)</f>
        <v>11708.6</v>
      </c>
      <c r="I15" s="41">
        <f>SUM(I16:I17)</f>
        <v>0</v>
      </c>
      <c r="J15" s="41">
        <f>SUM(J16:J17)</f>
        <v>0</v>
      </c>
      <c r="K15" s="21"/>
    </row>
    <row r="16" spans="1:91" ht="21" customHeight="1">
      <c r="A16" s="1"/>
      <c r="B16" s="16"/>
      <c r="C16" s="16"/>
      <c r="D16" s="46" t="s">
        <v>15</v>
      </c>
      <c r="E16" s="40">
        <f t="shared" si="0"/>
        <v>11123.2</v>
      </c>
      <c r="F16" s="40">
        <f>F19</f>
        <v>0</v>
      </c>
      <c r="G16" s="40">
        <f t="shared" ref="G16:J16" si="5">G19</f>
        <v>0</v>
      </c>
      <c r="H16" s="40">
        <f t="shared" si="5"/>
        <v>11123.2</v>
      </c>
      <c r="I16" s="40">
        <f t="shared" si="5"/>
        <v>0</v>
      </c>
      <c r="J16" s="40">
        <f t="shared" si="5"/>
        <v>0</v>
      </c>
      <c r="K16" s="19"/>
    </row>
    <row r="17" spans="1:11" ht="21" customHeight="1">
      <c r="A17" s="1"/>
      <c r="B17" s="16"/>
      <c r="C17" s="16"/>
      <c r="D17" s="46" t="s">
        <v>16</v>
      </c>
      <c r="E17" s="40">
        <f t="shared" si="0"/>
        <v>585.4</v>
      </c>
      <c r="F17" s="40">
        <f>F20</f>
        <v>0</v>
      </c>
      <c r="G17" s="40">
        <f t="shared" ref="G17:J17" si="6">G20</f>
        <v>0</v>
      </c>
      <c r="H17" s="40">
        <f t="shared" si="6"/>
        <v>585.4</v>
      </c>
      <c r="I17" s="40">
        <f t="shared" si="6"/>
        <v>0</v>
      </c>
      <c r="J17" s="40">
        <f t="shared" si="6"/>
        <v>0</v>
      </c>
      <c r="K17" s="19"/>
    </row>
    <row r="18" spans="1:11" ht="175.5" customHeight="1">
      <c r="A18" s="1"/>
      <c r="B18" s="23" t="s">
        <v>53</v>
      </c>
      <c r="C18" s="56" t="s">
        <v>47</v>
      </c>
      <c r="D18" s="45" t="s">
        <v>19</v>
      </c>
      <c r="E18" s="40">
        <f t="shared" si="0"/>
        <v>11708.6</v>
      </c>
      <c r="F18" s="40">
        <f>SUM(F19:F20)</f>
        <v>0</v>
      </c>
      <c r="G18" s="40">
        <f>SUM(G19:G20)</f>
        <v>0</v>
      </c>
      <c r="H18" s="40">
        <f>SUM(H19:H20)</f>
        <v>11708.6</v>
      </c>
      <c r="I18" s="40">
        <f>SUM(I19:I20)</f>
        <v>0</v>
      </c>
      <c r="J18" s="40">
        <f>SUM(J19:J20)</f>
        <v>0</v>
      </c>
      <c r="K18" s="13" t="s">
        <v>77</v>
      </c>
    </row>
    <row r="19" spans="1:11" ht="21" customHeight="1">
      <c r="A19" s="1"/>
      <c r="B19" s="16"/>
      <c r="C19" s="16"/>
      <c r="D19" s="46" t="s">
        <v>15</v>
      </c>
      <c r="E19" s="40">
        <f t="shared" si="0"/>
        <v>11123.2</v>
      </c>
      <c r="F19" s="40"/>
      <c r="G19" s="40"/>
      <c r="H19" s="40">
        <v>11123.2</v>
      </c>
      <c r="I19" s="40"/>
      <c r="J19" s="40"/>
      <c r="K19" s="19"/>
    </row>
    <row r="20" spans="1:11" ht="21" customHeight="1">
      <c r="A20" s="1"/>
      <c r="B20" s="16"/>
      <c r="C20" s="16"/>
      <c r="D20" s="46" t="s">
        <v>16</v>
      </c>
      <c r="E20" s="40">
        <f t="shared" si="0"/>
        <v>585.4</v>
      </c>
      <c r="F20" s="40"/>
      <c r="G20" s="40"/>
      <c r="H20" s="40">
        <v>585.4</v>
      </c>
      <c r="I20" s="40"/>
      <c r="J20" s="40"/>
      <c r="K20" s="19"/>
    </row>
    <row r="21" spans="1:11" ht="54.75" customHeight="1">
      <c r="A21" s="1"/>
      <c r="B21" s="14" t="s">
        <v>78</v>
      </c>
      <c r="C21" s="14"/>
      <c r="D21" s="5" t="s">
        <v>19</v>
      </c>
      <c r="E21" s="41">
        <f t="shared" ref="E21:E29" si="7">SUM(F21:J21)</f>
        <v>14418</v>
      </c>
      <c r="F21" s="49">
        <f>SUM(F22:F23)</f>
        <v>2883.6</v>
      </c>
      <c r="G21" s="49">
        <f>SUM(G22:G23)</f>
        <v>2883.6</v>
      </c>
      <c r="H21" s="49">
        <f>SUM(H22:H23)</f>
        <v>2883.6</v>
      </c>
      <c r="I21" s="49">
        <f>SUM(I22:I23)</f>
        <v>2883.6</v>
      </c>
      <c r="J21" s="49">
        <f>SUM(J22:J23)</f>
        <v>2883.6</v>
      </c>
      <c r="K21" s="4"/>
    </row>
    <row r="22" spans="1:11" ht="15.75">
      <c r="A22" s="1"/>
      <c r="B22" s="16"/>
      <c r="C22" s="16"/>
      <c r="D22" s="46" t="s">
        <v>15</v>
      </c>
      <c r="E22" s="40">
        <f t="shared" si="7"/>
        <v>14418</v>
      </c>
      <c r="F22" s="48">
        <f>F25+F28</f>
        <v>2883.6</v>
      </c>
      <c r="G22" s="48">
        <f t="shared" ref="G22:J22" si="8">G25+G28</f>
        <v>2883.6</v>
      </c>
      <c r="H22" s="48">
        <f t="shared" si="8"/>
        <v>2883.6</v>
      </c>
      <c r="I22" s="48">
        <f t="shared" si="8"/>
        <v>2883.6</v>
      </c>
      <c r="J22" s="48">
        <f t="shared" si="8"/>
        <v>2883.6</v>
      </c>
      <c r="K22" s="13"/>
    </row>
    <row r="23" spans="1:11" ht="15.75">
      <c r="A23" s="1"/>
      <c r="B23" s="16"/>
      <c r="C23" s="16"/>
      <c r="D23" s="46" t="s">
        <v>16</v>
      </c>
      <c r="E23" s="40">
        <f t="shared" si="7"/>
        <v>0</v>
      </c>
      <c r="F23" s="48">
        <f>F26+F29</f>
        <v>0</v>
      </c>
      <c r="G23" s="48">
        <f t="shared" ref="G23:J23" si="9">G26+G29</f>
        <v>0</v>
      </c>
      <c r="H23" s="48">
        <f t="shared" si="9"/>
        <v>0</v>
      </c>
      <c r="I23" s="48">
        <f t="shared" si="9"/>
        <v>0</v>
      </c>
      <c r="J23" s="48">
        <f t="shared" si="9"/>
        <v>0</v>
      </c>
      <c r="K23" s="13"/>
    </row>
    <row r="24" spans="1:11" ht="161.25" customHeight="1">
      <c r="A24" s="1"/>
      <c r="B24" s="16" t="s">
        <v>79</v>
      </c>
      <c r="C24" s="56" t="s">
        <v>47</v>
      </c>
      <c r="D24" s="45" t="s">
        <v>19</v>
      </c>
      <c r="E24" s="40">
        <f t="shared" si="7"/>
        <v>13198</v>
      </c>
      <c r="F24" s="48">
        <f>SUM(F25:F26)</f>
        <v>2639.6</v>
      </c>
      <c r="G24" s="48">
        <f>SUM(G25:G26)</f>
        <v>2639.6</v>
      </c>
      <c r="H24" s="48">
        <f>SUM(H25:H26)</f>
        <v>2639.6</v>
      </c>
      <c r="I24" s="48">
        <f>SUM(I25:I26)</f>
        <v>2639.6</v>
      </c>
      <c r="J24" s="48">
        <f>SUM(J25:J26)</f>
        <v>2639.6</v>
      </c>
      <c r="K24" s="13" t="s">
        <v>48</v>
      </c>
    </row>
    <row r="25" spans="1:11" ht="18.75" customHeight="1">
      <c r="A25" s="1"/>
      <c r="B25" s="16"/>
      <c r="C25" s="16"/>
      <c r="D25" s="46" t="s">
        <v>15</v>
      </c>
      <c r="E25" s="40">
        <f t="shared" si="7"/>
        <v>13198</v>
      </c>
      <c r="F25" s="40">
        <v>2639.6</v>
      </c>
      <c r="G25" s="40">
        <v>2639.6</v>
      </c>
      <c r="H25" s="40">
        <v>2639.6</v>
      </c>
      <c r="I25" s="40">
        <v>2639.6</v>
      </c>
      <c r="J25" s="40">
        <v>2639.6</v>
      </c>
      <c r="K25" s="13"/>
    </row>
    <row r="26" spans="1:11" ht="18.75" customHeight="1">
      <c r="A26" s="1"/>
      <c r="B26" s="16"/>
      <c r="C26" s="16"/>
      <c r="D26" s="46" t="s">
        <v>16</v>
      </c>
      <c r="E26" s="40">
        <f t="shared" si="7"/>
        <v>0</v>
      </c>
      <c r="F26" s="40"/>
      <c r="G26" s="40"/>
      <c r="H26" s="40"/>
      <c r="I26" s="40"/>
      <c r="J26" s="40"/>
      <c r="K26" s="19"/>
    </row>
    <row r="27" spans="1:11" ht="192.75" customHeight="1">
      <c r="A27" s="1"/>
      <c r="B27" s="16" t="s">
        <v>80</v>
      </c>
      <c r="C27" s="56" t="s">
        <v>47</v>
      </c>
      <c r="D27" s="45" t="s">
        <v>19</v>
      </c>
      <c r="E27" s="40">
        <f t="shared" si="7"/>
        <v>1220</v>
      </c>
      <c r="F27" s="40">
        <f>SUM(F28:F29)</f>
        <v>244</v>
      </c>
      <c r="G27" s="40">
        <f>SUM(G28:G29)</f>
        <v>244</v>
      </c>
      <c r="H27" s="40">
        <f>SUM(H28:H29)</f>
        <v>244</v>
      </c>
      <c r="I27" s="40">
        <f>SUM(I28:I29)</f>
        <v>244</v>
      </c>
      <c r="J27" s="40">
        <f>SUM(J28:J29)</f>
        <v>244</v>
      </c>
      <c r="K27" s="13" t="s">
        <v>49</v>
      </c>
    </row>
    <row r="28" spans="1:11" ht="21" customHeight="1">
      <c r="A28" s="1"/>
      <c r="B28" s="16"/>
      <c r="C28" s="16"/>
      <c r="D28" s="46" t="s">
        <v>15</v>
      </c>
      <c r="E28" s="40">
        <f t="shared" si="7"/>
        <v>1220</v>
      </c>
      <c r="F28" s="40">
        <v>244</v>
      </c>
      <c r="G28" s="40">
        <v>244</v>
      </c>
      <c r="H28" s="40">
        <v>244</v>
      </c>
      <c r="I28" s="40">
        <v>244</v>
      </c>
      <c r="J28" s="40">
        <v>244</v>
      </c>
      <c r="K28" s="19"/>
    </row>
    <row r="29" spans="1:11" ht="21" customHeight="1">
      <c r="A29" s="1"/>
      <c r="B29" s="16"/>
      <c r="C29" s="16"/>
      <c r="D29" s="46" t="s">
        <v>16</v>
      </c>
      <c r="E29" s="40">
        <f t="shared" si="7"/>
        <v>0</v>
      </c>
      <c r="F29" s="40"/>
      <c r="G29" s="40"/>
      <c r="H29" s="40"/>
      <c r="I29" s="40"/>
      <c r="J29" s="40"/>
      <c r="K29" s="19"/>
    </row>
  </sheetData>
  <mergeCells count="6">
    <mergeCell ref="B3:K3"/>
    <mergeCell ref="K4:K5"/>
    <mergeCell ref="E4:J4"/>
    <mergeCell ref="D4:D5"/>
    <mergeCell ref="C4:C5"/>
    <mergeCell ref="B4:B5"/>
  </mergeCells>
  <phoneticPr fontId="0" type="noConversion"/>
  <pageMargins left="0.59055118110236227" right="0.59055118110236227" top="0.78740157480314965" bottom="0.59055118110236227" header="0" footer="0"/>
  <pageSetup paperSize="9" scale="78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(137)</vt:lpstr>
      <vt:lpstr>Лист1 (138)</vt:lpstr>
      <vt:lpstr>Лист1 (139)</vt:lpstr>
      <vt:lpstr>'Лист1 (139)'!Область_печати</vt:lpstr>
    </vt:vector>
  </TitlesOfParts>
  <Company>Комитет по культуре Ю-П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2020-04-20T12:10:04Z</cp:lastPrinted>
  <dcterms:created xsi:type="dcterms:W3CDTF">2005-07-26T05:12:55Z</dcterms:created>
  <dcterms:modified xsi:type="dcterms:W3CDTF">2021-02-25T07:38:03Z</dcterms:modified>
</cp:coreProperties>
</file>