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'Лист1'!$A$1:$H$65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F29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<sst xmlns="http://schemas.openxmlformats.org/spreadsheetml/2006/main" count="71" uniqueCount="70">
  <si>
    <t>Всего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</si>
  <si>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</si>
  <si>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</si>
  <si>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</si>
  <si>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</si>
  <si>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</si>
  <si>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</si>
  <si>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</si>
  <si>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</si>
  <si>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</si>
  <si>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ИТОГО ДОХОДОВ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</si>
  <si>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</si>
  <si>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</si>
  <si>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</si>
  <si>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</si>
  <si>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</si>
  <si>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</si>
  <si>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</si>
  <si>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</si>
  <si>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</si>
  <si>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 xml:space="preserve"> - получение бюджетных кредитов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</si>
  <si>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</si>
  <si>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</si>
  <si>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</si>
  <si>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Увеличение  (+)</t>
  </si>
  <si>
    <t>Уменьшение  (-)</t>
  </si>
  <si>
    <t>Примечание</t>
  </si>
  <si>
    <t>Показатели</t>
  </si>
  <si>
    <t>тыс. рублей</t>
  </si>
  <si>
    <t>Изменение остатков средств бюджетов</t>
  </si>
  <si>
    <t>Иные источники</t>
  </si>
  <si>
    <t>Изменения, предусмотренные проектом решения</t>
  </si>
  <si>
    <t>Единый налог на вмененный доход</t>
  </si>
  <si>
    <t>Расходы на выплату заработной платы с начислениями работникам оганов местного самоуправления</t>
  </si>
  <si>
    <t>Бюджетные назначения с учетом проекта решения</t>
  </si>
  <si>
    <t>Заработная плата и начисления на нее (ВР 111,119,121,129)</t>
  </si>
  <si>
    <t>Социальное обеспечение (ВР 300)</t>
  </si>
  <si>
    <t>Расходы на обслуживание муниципального долга (ВР 730)</t>
  </si>
  <si>
    <t xml:space="preserve">      прочие выплаты по заработной плате (ВР 112,122)</t>
  </si>
  <si>
    <t>Иные закупки товаров, работ и услуг для обеспечения муниципальных нужд (ВР 240)</t>
  </si>
  <si>
    <t>Предоставление субсидий бюджетным, автономным учреждениям и иным некоммерческим организациям (ВР 600)</t>
  </si>
  <si>
    <t xml:space="preserve">Увеличение стоимости основных средств  ВР 400)                                                                                                                                                  </t>
  </si>
  <si>
    <t>Разница между полученными и погашенными кредитами  от других бюджетов</t>
  </si>
  <si>
    <t>Разница меду полученными и погашенными кредитами от кредитных организаций</t>
  </si>
  <si>
    <t>Безвозмездные поступления от других бюджетов бюджетной системы РФ</t>
  </si>
  <si>
    <t>Прочие безвозмезные поступления</t>
  </si>
  <si>
    <t>Доходы от возврата остатков субсидий, субвенций и иных межбюджетных трансфертов</t>
  </si>
  <si>
    <t>Возврат остатков субсидий, субвенций и иных межбюджетных трансфертов</t>
  </si>
  <si>
    <t>в том числе :</t>
  </si>
  <si>
    <t>доходы, получаемые в виде арендной платы за земли</t>
  </si>
  <si>
    <t>прочие поступления от использования имущества</t>
  </si>
  <si>
    <t>штрафы, санкции, возмещение ущерба</t>
  </si>
  <si>
    <t>доходы от оказания платных услуг и компенсации затрат государства</t>
  </si>
  <si>
    <t>доходы от реализации имущества</t>
  </si>
  <si>
    <t>Иные бюджетные ассигнования (ВР 810,851,852,853)</t>
  </si>
  <si>
    <t xml:space="preserve">Справочно: </t>
  </si>
  <si>
    <t>доходы от продажи земельных участков</t>
  </si>
  <si>
    <t>Прочие неналоговые доходы</t>
  </si>
  <si>
    <t>Другие расходы (ВР 500, 870, 880), в том числе:</t>
  </si>
  <si>
    <t>межбюджетные трансферты (540)</t>
  </si>
  <si>
    <t>Свод изменений к проекту решения Совета народных депутатов  "О внесении изменений в решение о бюджете муниципального образования Красносельское на 2022 год"</t>
  </si>
  <si>
    <t>плата за размещение нестационарного торгового объекта</t>
  </si>
  <si>
    <t>На 01.01.2022г. штатная численность составила 2 ед. (Решение СНД от 14.07.2021 №26), фактическая - 2 ед.</t>
  </si>
  <si>
    <t>Бюджетные назначения на 1 января 2022 г.  РСНД от 17.12.2021 №43   (первоначальное)</t>
  </si>
  <si>
    <t xml:space="preserve"> </t>
  </si>
  <si>
    <t>доходы от продажи квартир</t>
  </si>
  <si>
    <t>Бюджетные назначения на 01.12.2022 (РСНД от 11.11.2022 №38)</t>
  </si>
  <si>
    <t>Кассовое исполнение на 01.12.2022</t>
  </si>
  <si>
    <t xml:space="preserve">400,0тыс.руб. - на благоустройство территории общего пользования с.Сорогужино (добровольные пожертвования граждан);                                             138,0тыс.руб. -  на спилку деревьев;                                                                         300,0 тыс.руб. - на ремонт муниципального жилищного фонда;                                                             </t>
  </si>
  <si>
    <t>Кассовое исполнение на 01.12.2022г (Добровольные пожертвования граждан на благоустройство территории общего пользования с.Сорогужино)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</si>
</sst>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_р_._-;\-* #,##0.0_р_._-;_-* &quot;-&quot;?_р_._-;_-@_-"/>
    <numFmt numFmtId="178" formatCode="0.0%"/>
    <numFmt numFmtId="179" formatCode="_(* #,##0.0_);_(* \(#,##0.0\);_(* &quot;-&quot;??_);_(@_)"/>
    <numFmt numFmtId="180" formatCode="#,##0.0"/>
    <numFmt numFmtId="181" formatCode="000000"/>
    <numFmt numFmtId="182" formatCode="#,##0.00_ ;[Red]\-#,##0.00\ "/>
    <numFmt numFmtId="183" formatCode="0.0"/>
    <numFmt numFmtId="184" formatCode="[$-FC19]d\ mmmm\ yyyy\ &quot;г.&quot;"/>
    <numFmt numFmtId="185" formatCode="#,##0.0_ ;[Red]\-#,##0.0\ "/>
    <numFmt numFmtId="186" formatCode="0.00_ ;[Red]\-0.00\ "/>
    <numFmt numFmtId="187" formatCode="#,##0.0_ ;\-#,##0.0\ "/>
    <numFmt numFmtId="188" formatCode="_-* #,##0.0\ _₽_-;\-* #,##0.0\ _₽_-;_-* &quot;-&quot;?\ _₽_-;_-@_-"/>
    <numFmt numFmtId="189" formatCode="#,##0.000"/>
    <numFmt numFmtId="190" formatCode="_-* #,##0.000\ _₽_-;\-* #,##0.000\ _₽_-;_-* &quot;-&quot;???\ _₽_-;_-@_-"/>
    <numFmt numFmtId="191" formatCode="0.000"/>
    <numFmt numFmtId="192" formatCode="#,##0.000_ ;\-#,##0.000\ "/>
    <numFmt numFmtId="193" formatCode="#,##0_ ;\-#,##0\ "/>
    <numFmt numFmtId="194" formatCode="#,##0.00_ ;\-#,##0.0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9" fillId="0" borderId="1">
      <alignment horizontal="left" wrapText="1" indent="2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4" fillId="0" borderId="0" xfId="62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3" fillId="0" borderId="0" xfId="62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76" fontId="5" fillId="0" borderId="0" xfId="62" applyNumberFormat="1" applyFont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180" fontId="4" fillId="0" borderId="11" xfId="62" applyNumberFormat="1" applyFont="1" applyFill="1" applyBorder="1" applyAlignment="1">
      <alignment horizontal="center" vertical="center" wrapText="1"/>
    </xf>
    <xf numFmtId="176" fontId="9" fillId="0" borderId="11" xfId="6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176" fontId="4" fillId="0" borderId="0" xfId="62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62" applyNumberFormat="1" applyFont="1" applyFill="1" applyAlignment="1">
      <alignment vertical="center" wrapText="1"/>
    </xf>
    <xf numFmtId="180" fontId="5" fillId="0" borderId="11" xfId="62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7" fillId="0" borderId="0" xfId="62" applyNumberFormat="1" applyFont="1" applyFill="1" applyAlignment="1">
      <alignment vertical="center" wrapText="1"/>
    </xf>
    <xf numFmtId="180" fontId="4" fillId="0" borderId="12" xfId="62" applyNumberFormat="1" applyFont="1" applyFill="1" applyBorder="1" applyAlignment="1">
      <alignment horizontal="center" vertical="center" wrapText="1"/>
    </xf>
    <xf numFmtId="177" fontId="4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center" vertical="top" wrapText="1"/>
    </xf>
    <xf numFmtId="176" fontId="4" fillId="0" borderId="0" xfId="62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176" fontId="5" fillId="0" borderId="11" xfId="62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1" xfId="62" applyNumberFormat="1" applyFont="1" applyFill="1" applyBorder="1" applyAlignment="1">
      <alignment horizontal="left" vertical="top" wrapText="1"/>
    </xf>
    <xf numFmtId="177" fontId="5" fillId="0" borderId="11" xfId="62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6" fontId="8" fillId="0" borderId="0" xfId="62" applyNumberFormat="1" applyFont="1" applyFill="1" applyAlignment="1">
      <alignment vertical="center" wrapText="1"/>
    </xf>
    <xf numFmtId="0" fontId="5" fillId="0" borderId="11" xfId="62" applyNumberFormat="1" applyFont="1" applyFill="1" applyBorder="1" applyAlignment="1">
      <alignment horizontal="left" vertical="top" wrapText="1"/>
    </xf>
    <xf numFmtId="177" fontId="4" fillId="0" borderId="13" xfId="62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77" fontId="4" fillId="0" borderId="12" xfId="62" applyNumberFormat="1" applyFont="1" applyFill="1" applyBorder="1" applyAlignment="1">
      <alignment horizontal="center" vertical="center" wrapText="1"/>
    </xf>
    <xf numFmtId="177" fontId="13" fillId="0" borderId="11" xfId="62" applyNumberFormat="1" applyFont="1" applyFill="1" applyBorder="1" applyAlignment="1">
      <alignment horizontal="left" vertical="top" wrapText="1"/>
    </xf>
    <xf numFmtId="176" fontId="13" fillId="0" borderId="11" xfId="62" applyNumberFormat="1" applyFont="1" applyFill="1" applyBorder="1" applyAlignment="1">
      <alignment horizontal="left" vertical="top" wrapText="1"/>
    </xf>
    <xf numFmtId="176" fontId="14" fillId="0" borderId="11" xfId="62" applyNumberFormat="1" applyFont="1" applyFill="1" applyBorder="1" applyAlignment="1">
      <alignment horizontal="left" vertical="top" wrapText="1"/>
    </xf>
    <xf numFmtId="176" fontId="3" fillId="0" borderId="11" xfId="62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center" wrapText="1"/>
    </xf>
    <xf numFmtId="176" fontId="16" fillId="0" borderId="11" xfId="62" applyNumberFormat="1" applyFont="1" applyFill="1" applyBorder="1" applyAlignment="1">
      <alignment horizontal="left" vertical="top" wrapText="1"/>
    </xf>
    <xf numFmtId="0" fontId="16" fillId="0" borderId="11" xfId="62" applyNumberFormat="1" applyFont="1" applyFill="1" applyBorder="1" applyAlignment="1">
      <alignment horizontal="left" vertical="top" wrapText="1"/>
    </xf>
    <xf numFmtId="180" fontId="11" fillId="0" borderId="13" xfId="54" applyNumberFormat="1" applyFont="1" applyFill="1" applyBorder="1" applyAlignment="1">
      <alignment horizontal="center" vertical="center" wrapText="1"/>
      <protection/>
    </xf>
    <xf numFmtId="176" fontId="4" fillId="0" borderId="11" xfId="62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</xf>
    <xf numFmtId="176" fontId="4" fillId="0" borderId="0" xfId="62" applyNumberFormat="1" applyFont="1" applyFill="1" applyAlignment="1">
      <alignment horizontal="center" vertical="center" wrapText="1"/>
    </xf>
    <xf numFmtId="177" fontId="7" fillId="0" borderId="11" xfId="62" applyNumberFormat="1" applyFont="1" applyFill="1" applyBorder="1" applyAlignment="1">
      <alignment horizontal="center" vertical="center" wrapText="1"/>
    </xf>
    <xf numFmtId="180" fontId="7" fillId="0" borderId="11" xfId="62" applyNumberFormat="1" applyFont="1" applyFill="1" applyBorder="1" applyAlignment="1">
      <alignment horizontal="center" vertical="center" wrapText="1"/>
    </xf>
    <xf numFmtId="187" fontId="7" fillId="0" borderId="11" xfId="62" applyNumberFormat="1" applyFont="1" applyFill="1" applyBorder="1" applyAlignment="1">
      <alignment horizontal="center" vertical="center" wrapText="1"/>
    </xf>
    <xf numFmtId="177" fontId="12" fillId="0" borderId="11" xfId="62" applyNumberFormat="1" applyFont="1" applyFill="1" applyBorder="1" applyAlignment="1">
      <alignment horizontal="center" vertical="center" wrapText="1"/>
    </xf>
    <xf numFmtId="176" fontId="18" fillId="0" borderId="11" xfId="62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76" fontId="13" fillId="0" borderId="12" xfId="62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vertical="center" wrapText="1"/>
    </xf>
    <xf numFmtId="177" fontId="5" fillId="0" borderId="13" xfId="62" applyNumberFormat="1" applyFont="1" applyFill="1" applyBorder="1" applyAlignment="1">
      <alignment horizontal="center" vertical="center" wrapText="1"/>
    </xf>
    <xf numFmtId="176" fontId="3" fillId="0" borderId="13" xfId="6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62" applyNumberFormat="1" applyFont="1" applyFill="1" applyBorder="1" applyAlignment="1">
      <alignment horizontal="center" vertical="center" wrapText="1"/>
    </xf>
    <xf numFmtId="177" fontId="12" fillId="0" borderId="0" xfId="62" applyNumberFormat="1" applyFont="1" applyFill="1" applyBorder="1" applyAlignment="1">
      <alignment horizontal="center" vertical="center" wrapText="1"/>
    </xf>
    <xf numFmtId="176" fontId="15" fillId="0" borderId="0" xfId="62" applyNumberFormat="1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17" fillId="0" borderId="11" xfId="62" applyNumberFormat="1" applyFont="1" applyFill="1" applyBorder="1" applyAlignment="1">
      <alignment horizontal="left" vertical="top" wrapText="1"/>
    </xf>
    <xf numFmtId="177" fontId="4" fillId="0" borderId="14" xfId="62" applyNumberFormat="1" applyFont="1" applyFill="1" applyBorder="1" applyAlignment="1">
      <alignment horizontal="center" vertical="center" wrapText="1"/>
    </xf>
    <xf numFmtId="0" fontId="4" fillId="0" borderId="13" xfId="62" applyNumberFormat="1" applyFont="1" applyFill="1" applyBorder="1" applyAlignment="1">
      <alignment vertical="center" wrapText="1"/>
    </xf>
    <xf numFmtId="0" fontId="11" fillId="0" borderId="15" xfId="33" applyNumberFormat="1" applyFont="1" applyBorder="1" applyAlignment="1" applyProtection="1">
      <alignment horizontal="left" vertical="center" wrapText="1"/>
      <protection/>
    </xf>
    <xf numFmtId="49" fontId="4" fillId="0" borderId="11" xfId="62" applyNumberFormat="1" applyFont="1" applyFill="1" applyBorder="1" applyAlignment="1">
      <alignment horizontal="left" vertical="top" wrapText="1"/>
    </xf>
    <xf numFmtId="180" fontId="4" fillId="0" borderId="11" xfId="62" applyNumberFormat="1" applyFont="1" applyFill="1" applyBorder="1" applyAlignment="1">
      <alignment horizontal="right" vertical="center" wrapText="1"/>
    </xf>
    <xf numFmtId="189" fontId="4" fillId="0" borderId="11" xfId="62" applyNumberFormat="1" applyFont="1" applyFill="1" applyBorder="1" applyAlignment="1">
      <alignment horizontal="center" vertical="center" wrapText="1"/>
    </xf>
    <xf numFmtId="189" fontId="4" fillId="0" borderId="12" xfId="62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wrapText="1"/>
    </xf>
    <xf numFmtId="191" fontId="7" fillId="0" borderId="11" xfId="62" applyNumberFormat="1" applyFont="1" applyFill="1" applyBorder="1" applyAlignment="1">
      <alignment horizontal="center" vertical="center" wrapText="1"/>
    </xf>
    <xf numFmtId="189" fontId="5" fillId="0" borderId="13" xfId="62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189" fontId="4" fillId="0" borderId="13" xfId="62" applyNumberFormat="1" applyFont="1" applyFill="1" applyBorder="1" applyAlignment="1">
      <alignment horizontal="center" vertical="center" wrapText="1"/>
    </xf>
    <xf numFmtId="189" fontId="5" fillId="0" borderId="16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center" vertical="center" wrapText="1"/>
    </xf>
    <xf numFmtId="189" fontId="5" fillId="0" borderId="11" xfId="62" applyNumberFormat="1" applyFont="1" applyFill="1" applyBorder="1" applyAlignment="1">
      <alignment horizontal="center" vertical="center" wrapText="1"/>
    </xf>
    <xf numFmtId="192" fontId="5" fillId="0" borderId="11" xfId="62" applyNumberFormat="1" applyFont="1" applyFill="1" applyBorder="1" applyAlignment="1">
      <alignment horizontal="center" vertical="center" wrapText="1"/>
    </xf>
    <xf numFmtId="192" fontId="7" fillId="0" borderId="11" xfId="62" applyNumberFormat="1" applyFont="1" applyFill="1" applyBorder="1" applyAlignment="1">
      <alignment horizontal="center" vertical="center" wrapText="1"/>
    </xf>
    <xf numFmtId="192" fontId="5" fillId="0" borderId="13" xfId="62" applyNumberFormat="1" applyFont="1" applyFill="1" applyBorder="1" applyAlignment="1">
      <alignment vertical="center" wrapText="1"/>
    </xf>
    <xf numFmtId="177" fontId="4" fillId="0" borderId="11" xfId="62" applyNumberFormat="1" applyFont="1" applyFill="1" applyBorder="1" applyAlignment="1">
      <alignment horizontal="right" vertical="center" wrapText="1"/>
    </xf>
    <xf numFmtId="4" fontId="4" fillId="0" borderId="11" xfId="62" applyNumberFormat="1" applyFont="1" applyFill="1" applyBorder="1" applyAlignment="1">
      <alignment horizontal="center" vertical="center" wrapText="1"/>
    </xf>
    <xf numFmtId="189" fontId="11" fillId="0" borderId="11" xfId="54" applyNumberFormat="1" applyFont="1" applyFill="1" applyBorder="1" applyAlignment="1">
      <alignment horizontal="center" vertical="center" wrapText="1"/>
      <protection/>
    </xf>
    <xf numFmtId="176" fontId="20" fillId="0" borderId="11" xfId="62" applyNumberFormat="1" applyFont="1" applyFill="1" applyBorder="1" applyAlignment="1">
      <alignment horizontal="left" vertical="center" wrapText="1"/>
    </xf>
    <xf numFmtId="192" fontId="4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left" vertical="center" wrapText="1"/>
    </xf>
    <xf numFmtId="176" fontId="3" fillId="0" borderId="13" xfId="62" applyNumberFormat="1" applyFont="1" applyFill="1" applyBorder="1" applyAlignment="1">
      <alignment horizontal="left" vertical="center" wrapText="1"/>
    </xf>
    <xf numFmtId="192" fontId="4" fillId="0" borderId="12" xfId="62" applyNumberFormat="1" applyFont="1" applyFill="1" applyBorder="1" applyAlignment="1">
      <alignment horizontal="right" vertical="center" wrapText="1"/>
    </xf>
    <xf numFmtId="189" fontId="4" fillId="0" borderId="12" xfId="0" applyNumberFormat="1" applyFont="1" applyFill="1" applyBorder="1" applyAlignment="1">
      <alignment horizontal="center" vertical="center"/>
    </xf>
    <xf numFmtId="0" fontId="20" fillId="0" borderId="11" xfId="62" applyNumberFormat="1" applyFont="1" applyFill="1" applyBorder="1" applyAlignment="1">
      <alignment horizontal="left" vertical="center" wrapText="1"/>
    </xf>
    <xf numFmtId="192" fontId="4" fillId="0" borderId="12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left" vertical="center" wrapText="1"/>
    </xf>
    <xf numFmtId="192" fontId="4" fillId="0" borderId="11" xfId="62" applyNumberFormat="1" applyFont="1" applyFill="1" applyBorder="1" applyAlignment="1">
      <alignment horizontal="right" vertical="center" wrapText="1"/>
    </xf>
    <xf numFmtId="189" fontId="11" fillId="0" borderId="13" xfId="54" applyNumberFormat="1" applyFont="1" applyFill="1" applyBorder="1" applyAlignment="1">
      <alignment horizontal="center" vertical="center" wrapText="1"/>
      <protection/>
    </xf>
    <xf numFmtId="194" fontId="4" fillId="0" borderId="11" xfId="62" applyNumberFormat="1" applyFont="1" applyFill="1" applyBorder="1" applyAlignment="1">
      <alignment horizontal="right" vertical="center" wrapText="1"/>
    </xf>
    <xf numFmtId="191" fontId="4" fillId="0" borderId="11" xfId="62" applyNumberFormat="1" applyFont="1" applyFill="1" applyBorder="1" applyAlignment="1">
      <alignment horizontal="center" vertical="center" wrapText="1"/>
    </xf>
    <xf numFmtId="191" fontId="4" fillId="0" borderId="11" xfId="62" applyNumberFormat="1" applyFont="1" applyFill="1" applyBorder="1" applyAlignment="1">
      <alignment horizontal="right" vertical="center" wrapText="1"/>
    </xf>
    <xf numFmtId="176" fontId="3" fillId="0" borderId="11" xfId="62" applyNumberFormat="1" applyFont="1" applyFill="1" applyBorder="1" applyAlignment="1">
      <alignment horizontal="center" vertical="top" wrapText="1"/>
    </xf>
    <xf numFmtId="176" fontId="3" fillId="0" borderId="0" xfId="62" applyNumberFormat="1" applyFont="1" applyFill="1" applyBorder="1" applyAlignment="1">
      <alignment horizontal="center" vertical="top" wrapText="1"/>
    </xf>
    <xf numFmtId="176" fontId="16" fillId="0" borderId="12" xfId="62" applyNumberFormat="1" applyFont="1" applyFill="1" applyBorder="1" applyAlignment="1">
      <alignment horizontal="left" vertical="top" wrapText="1"/>
    </xf>
    <xf numFmtId="176" fontId="16" fillId="0" borderId="13" xfId="62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8"/>
  <sheetViews>
    <sheetView tabSelected="1" view="pageBreakPreview" zoomScale="110" zoomScaleSheetLayoutView="110" zoomScalePageLayoutView="0" workbookViewId="0" topLeftCell="A16">
      <selection activeCell="H22" sqref="H22"/>
    </sheetView>
  </sheetViews>
  <sheetFormatPr defaultColWidth="9.00390625" defaultRowHeight="12.75"/>
  <cols>
    <col min="1" max="1" width="35.875" style="10" customWidth="1"/>
    <col min="2" max="2" width="14.125" style="46" customWidth="1"/>
    <col min="3" max="3" width="15.875" style="46" customWidth="1"/>
    <col min="4" max="4" width="11.00390625" style="46" customWidth="1"/>
    <col min="5" max="5" width="10.875" style="46" customWidth="1"/>
    <col min="6" max="6" width="12.00390625" style="46" customWidth="1"/>
    <col min="7" max="7" width="12.25390625" style="46" customWidth="1"/>
    <col min="8" max="8" width="58.25390625" style="11" customWidth="1"/>
    <col min="9" max="12" width="17.75390625" style="1" customWidth="1"/>
    <col min="13" max="22" width="9.125" style="1" customWidth="1"/>
    <col min="23" max="16384" width="9.125" style="2" customWidth="1"/>
  </cols>
  <sheetData>
    <row r="1" ht="12">
      <c r="H1" s="101"/>
    </row>
    <row r="2" ht="13.5" customHeight="1">
      <c r="H2" s="101"/>
    </row>
    <row r="3" spans="1:8" ht="28.5" customHeight="1">
      <c r="A3" s="106" t="s">
        <v>60</v>
      </c>
      <c r="B3" s="106"/>
      <c r="C3" s="106"/>
      <c r="D3" s="106"/>
      <c r="E3" s="106"/>
      <c r="F3" s="106"/>
      <c r="G3" s="106"/>
      <c r="H3" s="106"/>
    </row>
    <row r="4" ht="12">
      <c r="H4" s="21" t="s">
        <v>28</v>
      </c>
    </row>
    <row r="5" spans="1:22" s="4" customFormat="1" ht="23.25" customHeight="1">
      <c r="A5" s="107" t="s">
        <v>27</v>
      </c>
      <c r="B5" s="100" t="s">
        <v>63</v>
      </c>
      <c r="C5" s="100" t="s">
        <v>66</v>
      </c>
      <c r="D5" s="107" t="s">
        <v>31</v>
      </c>
      <c r="E5" s="107"/>
      <c r="F5" s="107"/>
      <c r="G5" s="100" t="s">
        <v>34</v>
      </c>
      <c r="H5" s="100" t="s">
        <v>26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60.75" customHeight="1">
      <c r="A6" s="107"/>
      <c r="B6" s="100"/>
      <c r="C6" s="100"/>
      <c r="D6" s="20" t="s">
        <v>24</v>
      </c>
      <c r="E6" s="20" t="s">
        <v>25</v>
      </c>
      <c r="F6" s="20" t="s">
        <v>0</v>
      </c>
      <c r="G6" s="100"/>
      <c r="H6" s="10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8" ht="15" customHeight="1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22" s="5" customFormat="1" ht="18.75" customHeight="1">
      <c r="A8" s="7" t="s">
        <v>1</v>
      </c>
      <c r="B8" s="26">
        <f>B9+B10+B11+B12+B13+B14+B15+B16</f>
        <v>20959</v>
      </c>
      <c r="C8" s="80">
        <f>C9+C10+C11+C12+C13+C14+C15+C16</f>
        <v>22138.167999999998</v>
      </c>
      <c r="D8" s="80">
        <f>D9+D10+D11+D12+D13+D14+D15+D16</f>
        <v>438</v>
      </c>
      <c r="E8" s="80">
        <f>E9+E10+E11+E12+E13+E14+E15+E16</f>
        <v>0</v>
      </c>
      <c r="F8" s="80">
        <f>D8-E8</f>
        <v>438</v>
      </c>
      <c r="G8" s="80">
        <f>G9+G10+G11+G12+G13+G14+G15+G16</f>
        <v>22576.167999999998</v>
      </c>
      <c r="H8" s="2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8" ht="13.5" customHeight="1">
      <c r="A9" s="24" t="s">
        <v>2</v>
      </c>
      <c r="B9" s="19">
        <v>1671</v>
      </c>
      <c r="C9" s="19">
        <v>1697</v>
      </c>
      <c r="D9" s="19"/>
      <c r="E9" s="19"/>
      <c r="F9" s="19">
        <f>D9-E9</f>
        <v>0</v>
      </c>
      <c r="G9" s="19">
        <v>1697</v>
      </c>
      <c r="H9" s="65"/>
    </row>
    <row r="10" spans="1:8" ht="12">
      <c r="A10" s="24" t="s">
        <v>32</v>
      </c>
      <c r="B10" s="19"/>
      <c r="C10" s="19"/>
      <c r="D10" s="19"/>
      <c r="E10" s="19"/>
      <c r="F10" s="83">
        <f aca="true" t="shared" si="0" ref="F10:F33">D10-E10</f>
        <v>0</v>
      </c>
      <c r="G10" s="19"/>
      <c r="H10" s="25"/>
    </row>
    <row r="11" spans="1:8" ht="12">
      <c r="A11" s="24" t="s">
        <v>3</v>
      </c>
      <c r="B11" s="19">
        <v>845</v>
      </c>
      <c r="C11" s="19">
        <v>1020.6</v>
      </c>
      <c r="D11" s="19"/>
      <c r="E11" s="19"/>
      <c r="F11" s="83">
        <f>D11-E11</f>
        <v>0</v>
      </c>
      <c r="G11" s="19">
        <v>1020.6</v>
      </c>
      <c r="H11" s="65"/>
    </row>
    <row r="12" spans="1:8" ht="15.75" customHeight="1">
      <c r="A12" s="24" t="s">
        <v>4</v>
      </c>
      <c r="B12" s="19">
        <v>1176</v>
      </c>
      <c r="C12" s="19">
        <v>1638</v>
      </c>
      <c r="D12" s="19"/>
      <c r="E12" s="19"/>
      <c r="F12" s="83">
        <f t="shared" si="0"/>
        <v>0</v>
      </c>
      <c r="G12" s="19">
        <v>1638</v>
      </c>
      <c r="H12" s="65"/>
    </row>
    <row r="13" spans="1:8" ht="12">
      <c r="A13" s="24" t="s">
        <v>5</v>
      </c>
      <c r="B13" s="19">
        <v>13631</v>
      </c>
      <c r="C13" s="19">
        <v>13631</v>
      </c>
      <c r="D13" s="19"/>
      <c r="E13" s="19"/>
      <c r="F13" s="83">
        <f t="shared" si="0"/>
        <v>0</v>
      </c>
      <c r="G13" s="19">
        <v>13631</v>
      </c>
      <c r="H13" s="65"/>
    </row>
    <row r="14" spans="1:8" ht="12">
      <c r="A14" s="24" t="s">
        <v>6</v>
      </c>
      <c r="B14" s="19"/>
      <c r="C14" s="19"/>
      <c r="D14" s="19"/>
      <c r="E14" s="19"/>
      <c r="F14" s="83">
        <f t="shared" si="0"/>
        <v>0</v>
      </c>
      <c r="G14" s="19"/>
      <c r="H14" s="25"/>
    </row>
    <row r="15" spans="1:8" ht="12">
      <c r="A15" s="24" t="s">
        <v>7</v>
      </c>
      <c r="B15" s="19">
        <v>4</v>
      </c>
      <c r="C15" s="19">
        <v>4</v>
      </c>
      <c r="D15" s="19"/>
      <c r="E15" s="19"/>
      <c r="F15" s="83">
        <f t="shared" si="0"/>
        <v>0</v>
      </c>
      <c r="G15" s="19">
        <v>4</v>
      </c>
      <c r="H15" s="65"/>
    </row>
    <row r="16" spans="1:8" ht="12">
      <c r="A16" s="24" t="s">
        <v>8</v>
      </c>
      <c r="B16" s="19">
        <f>B18+B19+B21+B23+B24+B25+B26+B20</f>
        <v>3632</v>
      </c>
      <c r="C16" s="95">
        <f>C18+C19+C21+C23+C24+C25+C26+C20+C22</f>
        <v>4147.568</v>
      </c>
      <c r="D16" s="98">
        <f>D18+D19+D21+D23+D24+D25+D26+D22</f>
        <v>438</v>
      </c>
      <c r="E16" s="98">
        <f>E18+E19+E21+E23+E24+E25+E26</f>
        <v>0</v>
      </c>
      <c r="F16" s="99">
        <f>D16-E16</f>
        <v>438</v>
      </c>
      <c r="G16" s="95">
        <f>G18+G19+G21+G23+G24+G25+G26+G20+G22</f>
        <v>4585.568</v>
      </c>
      <c r="H16" s="30"/>
    </row>
    <row r="17" spans="1:8" ht="12">
      <c r="A17" s="24" t="s">
        <v>48</v>
      </c>
      <c r="B17" s="19"/>
      <c r="C17" s="19"/>
      <c r="D17" s="19"/>
      <c r="E17" s="19"/>
      <c r="F17" s="83">
        <f t="shared" si="0"/>
        <v>0</v>
      </c>
      <c r="G17" s="19"/>
      <c r="H17" s="30"/>
    </row>
    <row r="18" spans="1:8" ht="24">
      <c r="A18" s="24" t="s">
        <v>49</v>
      </c>
      <c r="B18" s="19">
        <v>916</v>
      </c>
      <c r="C18" s="19">
        <v>1008.6</v>
      </c>
      <c r="D18" s="19">
        <v>296</v>
      </c>
      <c r="E18" s="19"/>
      <c r="F18" s="83">
        <f t="shared" si="0"/>
        <v>296</v>
      </c>
      <c r="G18" s="19">
        <f>C18+F18</f>
        <v>1304.6</v>
      </c>
      <c r="H18" s="65" t="s">
        <v>67</v>
      </c>
    </row>
    <row r="19" spans="1:8" ht="24">
      <c r="A19" s="24" t="s">
        <v>50</v>
      </c>
      <c r="B19" s="19">
        <v>2300</v>
      </c>
      <c r="C19" s="19">
        <v>2300</v>
      </c>
      <c r="D19" s="19">
        <v>142</v>
      </c>
      <c r="E19" s="19"/>
      <c r="F19" s="83">
        <f t="shared" si="0"/>
        <v>142</v>
      </c>
      <c r="G19" s="19">
        <f>C19+F19</f>
        <v>2442</v>
      </c>
      <c r="H19" s="65" t="s">
        <v>67</v>
      </c>
    </row>
    <row r="20" spans="1:8" ht="24">
      <c r="A20" s="24" t="s">
        <v>61</v>
      </c>
      <c r="B20" s="19">
        <v>387</v>
      </c>
      <c r="C20" s="19">
        <v>387</v>
      </c>
      <c r="D20" s="19"/>
      <c r="E20" s="19"/>
      <c r="F20" s="83"/>
      <c r="G20" s="19">
        <v>387</v>
      </c>
      <c r="H20" s="65"/>
    </row>
    <row r="21" spans="1:8" ht="24">
      <c r="A21" s="24" t="s">
        <v>52</v>
      </c>
      <c r="B21" s="19">
        <v>9</v>
      </c>
      <c r="C21" s="19">
        <v>9</v>
      </c>
      <c r="D21" s="95"/>
      <c r="E21" s="19"/>
      <c r="F21" s="95">
        <f t="shared" si="0"/>
        <v>0</v>
      </c>
      <c r="G21" s="95">
        <v>9</v>
      </c>
      <c r="H21" s="65"/>
    </row>
    <row r="22" spans="1:8" ht="12">
      <c r="A22" s="24" t="s">
        <v>65</v>
      </c>
      <c r="B22" s="19">
        <v>0</v>
      </c>
      <c r="C22" s="97">
        <v>80.85</v>
      </c>
      <c r="D22" s="95"/>
      <c r="E22" s="19"/>
      <c r="F22" s="95">
        <f t="shared" si="0"/>
        <v>0</v>
      </c>
      <c r="G22" s="95">
        <v>80.85</v>
      </c>
      <c r="H22" s="65"/>
    </row>
    <row r="23" spans="1:8" ht="12">
      <c r="A23" s="24" t="s">
        <v>56</v>
      </c>
      <c r="B23" s="19">
        <v>0</v>
      </c>
      <c r="C23" s="19">
        <v>181.318</v>
      </c>
      <c r="D23" s="87"/>
      <c r="E23" s="87"/>
      <c r="F23" s="95">
        <f t="shared" si="0"/>
        <v>0</v>
      </c>
      <c r="G23" s="95">
        <f>C23+F23</f>
        <v>181.318</v>
      </c>
      <c r="H23" s="65"/>
    </row>
    <row r="24" spans="1:8" ht="12">
      <c r="A24" s="24" t="s">
        <v>53</v>
      </c>
      <c r="B24" s="19"/>
      <c r="C24" s="19">
        <v>160.8</v>
      </c>
      <c r="D24" s="19"/>
      <c r="E24" s="19"/>
      <c r="F24" s="83">
        <f t="shared" si="0"/>
        <v>0</v>
      </c>
      <c r="G24" s="19">
        <f>C24+D24-E24</f>
        <v>160.8</v>
      </c>
      <c r="H24" s="65"/>
    </row>
    <row r="25" spans="1:8" ht="12">
      <c r="A25" s="24" t="s">
        <v>51</v>
      </c>
      <c r="B25" s="19">
        <v>20</v>
      </c>
      <c r="C25" s="19">
        <v>20</v>
      </c>
      <c r="D25" s="19"/>
      <c r="E25" s="87"/>
      <c r="F25" s="95">
        <f t="shared" si="0"/>
        <v>0</v>
      </c>
      <c r="G25" s="95">
        <v>20</v>
      </c>
      <c r="H25" s="65"/>
    </row>
    <row r="26" spans="1:8" ht="24" customHeight="1">
      <c r="A26" s="24" t="s">
        <v>57</v>
      </c>
      <c r="B26" s="19">
        <v>0</v>
      </c>
      <c r="C26" s="19">
        <v>0</v>
      </c>
      <c r="D26" s="19"/>
      <c r="E26" s="19">
        <v>0</v>
      </c>
      <c r="F26" s="83">
        <v>0</v>
      </c>
      <c r="G26" s="19">
        <v>0</v>
      </c>
      <c r="H26" s="65">
        <v>0</v>
      </c>
    </row>
    <row r="27" spans="1:22" s="12" customFormat="1" ht="12">
      <c r="A27" s="7" t="s">
        <v>9</v>
      </c>
      <c r="B27" s="26">
        <f>B28+B29+B30+B31</f>
        <v>15937.6</v>
      </c>
      <c r="C27" s="80">
        <f>C28+C29+C30+C31</f>
        <v>22265.972</v>
      </c>
      <c r="D27" s="80">
        <f>D28+D29+D30+D31</f>
        <v>400</v>
      </c>
      <c r="E27" s="80">
        <f>E28+E29+E30+E31</f>
        <v>0</v>
      </c>
      <c r="F27" s="80">
        <f t="shared" si="0"/>
        <v>400</v>
      </c>
      <c r="G27" s="80">
        <f>G28+G29+G30+G31</f>
        <v>22665.972</v>
      </c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2" customFormat="1" ht="30.75" customHeight="1">
      <c r="A28" s="66" t="s">
        <v>44</v>
      </c>
      <c r="B28" s="64">
        <v>15937.6</v>
      </c>
      <c r="C28" s="87">
        <v>19949.972</v>
      </c>
      <c r="D28" s="87"/>
      <c r="E28" s="87"/>
      <c r="F28" s="87">
        <f t="shared" si="0"/>
        <v>0</v>
      </c>
      <c r="G28" s="87">
        <f>C28+F28</f>
        <v>19949.972</v>
      </c>
      <c r="H28" s="67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2" customFormat="1" ht="52.5" customHeight="1">
      <c r="A29" s="24" t="s">
        <v>45</v>
      </c>
      <c r="B29" s="26"/>
      <c r="C29" s="87">
        <v>2316</v>
      </c>
      <c r="D29" s="87">
        <v>400</v>
      </c>
      <c r="E29" s="26"/>
      <c r="F29" s="87">
        <f t="shared" si="0"/>
        <v>400</v>
      </c>
      <c r="G29" s="87">
        <f>C29+F29</f>
        <v>2716</v>
      </c>
      <c r="H29" s="65" t="s">
        <v>69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2" customFormat="1" ht="36">
      <c r="A30" s="24" t="s">
        <v>46</v>
      </c>
      <c r="B30" s="26"/>
      <c r="C30" s="26"/>
      <c r="D30" s="26"/>
      <c r="E30" s="26"/>
      <c r="F30" s="26">
        <f t="shared" si="0"/>
        <v>0</v>
      </c>
      <c r="G30" s="26"/>
      <c r="H30" s="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2" customFormat="1" ht="24">
      <c r="A31" s="24" t="s">
        <v>47</v>
      </c>
      <c r="B31" s="26"/>
      <c r="C31" s="26"/>
      <c r="D31" s="26"/>
      <c r="E31" s="26"/>
      <c r="F31" s="26">
        <f t="shared" si="0"/>
        <v>0</v>
      </c>
      <c r="G31" s="26"/>
      <c r="H31" s="9" t="s">
        <v>64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2" customFormat="1" ht="12">
      <c r="A32" s="7"/>
      <c r="B32" s="26"/>
      <c r="C32" s="26"/>
      <c r="D32" s="26"/>
      <c r="E32" s="26"/>
      <c r="F32" s="26">
        <f t="shared" si="0"/>
        <v>0</v>
      </c>
      <c r="G32" s="26"/>
      <c r="H32" s="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5" customFormat="1" ht="12">
      <c r="A33" s="7" t="s">
        <v>10</v>
      </c>
      <c r="B33" s="26">
        <f>B27+B8</f>
        <v>36896.6</v>
      </c>
      <c r="C33" s="80">
        <f>C27+C8</f>
        <v>44404.14</v>
      </c>
      <c r="D33" s="80">
        <f>D27+D8</f>
        <v>838</v>
      </c>
      <c r="E33" s="80">
        <v>0</v>
      </c>
      <c r="F33" s="80">
        <f t="shared" si="0"/>
        <v>838</v>
      </c>
      <c r="G33" s="80">
        <f>G27+G8</f>
        <v>45242.14</v>
      </c>
      <c r="H33" s="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5" customFormat="1" ht="12" customHeight="1">
      <c r="A34" s="22"/>
      <c r="B34" s="26"/>
      <c r="C34" s="14"/>
      <c r="D34" s="14"/>
      <c r="E34" s="14"/>
      <c r="F34" s="8"/>
      <c r="G34" s="8"/>
      <c r="H34" s="3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5" customFormat="1" ht="12">
      <c r="A35" s="22"/>
      <c r="B35" s="26"/>
      <c r="C35" s="14"/>
      <c r="D35" s="14"/>
      <c r="E35" s="14"/>
      <c r="F35" s="8"/>
      <c r="G35" s="8"/>
      <c r="H35" s="3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12" customFormat="1" ht="22.5" customHeight="1">
      <c r="A36" s="7" t="s">
        <v>11</v>
      </c>
      <c r="B36" s="26">
        <f>B37+B38</f>
        <v>10344.1</v>
      </c>
      <c r="C36" s="79">
        <f>C37+C38</f>
        <v>11915.672</v>
      </c>
      <c r="D36" s="79">
        <f>D37+D38</f>
        <v>0</v>
      </c>
      <c r="E36" s="14">
        <f>E37+E38</f>
        <v>0</v>
      </c>
      <c r="F36" s="79">
        <f>D36-E36</f>
        <v>0</v>
      </c>
      <c r="G36" s="79">
        <f>G37+G38</f>
        <v>11915.672</v>
      </c>
      <c r="H36" s="37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8" ht="46.5" customHeight="1">
      <c r="A37" s="39" t="s">
        <v>35</v>
      </c>
      <c r="B37" s="34">
        <v>10312.9</v>
      </c>
      <c r="C37" s="90">
        <v>11881.272</v>
      </c>
      <c r="D37" s="91"/>
      <c r="E37" s="91"/>
      <c r="F37" s="70">
        <f>D37-E37</f>
        <v>0</v>
      </c>
      <c r="G37" s="70">
        <v>11881.272</v>
      </c>
      <c r="H37" s="65"/>
    </row>
    <row r="38" spans="1:8" ht="27.75" customHeight="1">
      <c r="A38" s="24" t="s">
        <v>36</v>
      </c>
      <c r="B38" s="68">
        <v>31.2</v>
      </c>
      <c r="C38" s="68">
        <v>34.4</v>
      </c>
      <c r="D38" s="69"/>
      <c r="E38" s="8"/>
      <c r="F38" s="8">
        <f>D38-E38</f>
        <v>0</v>
      </c>
      <c r="G38" s="69">
        <v>34.4</v>
      </c>
      <c r="H38" s="86"/>
    </row>
    <row r="39" spans="1:22" s="12" customFormat="1" ht="12.75" customHeight="1">
      <c r="A39" s="7" t="s">
        <v>12</v>
      </c>
      <c r="B39" s="26">
        <f aca="true" t="shared" si="1" ref="B39:G39">B40+B41+B45</f>
        <v>13445.4</v>
      </c>
      <c r="C39" s="80">
        <f t="shared" si="1"/>
        <v>23092.715</v>
      </c>
      <c r="D39" s="80">
        <f t="shared" si="1"/>
        <v>838</v>
      </c>
      <c r="E39" s="80">
        <f t="shared" si="1"/>
        <v>0</v>
      </c>
      <c r="F39" s="79">
        <f t="shared" si="1"/>
        <v>838</v>
      </c>
      <c r="G39" s="79">
        <f t="shared" si="1"/>
        <v>23930.715</v>
      </c>
      <c r="H39" s="51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8" ht="24">
      <c r="A40" s="24" t="s">
        <v>37</v>
      </c>
      <c r="B40" s="19"/>
      <c r="C40" s="8"/>
      <c r="D40" s="8"/>
      <c r="E40" s="8"/>
      <c r="F40" s="8"/>
      <c r="G40" s="8"/>
      <c r="H40" s="40"/>
    </row>
    <row r="41" spans="1:22" s="16" customFormat="1" ht="24">
      <c r="A41" s="15" t="s">
        <v>13</v>
      </c>
      <c r="B41" s="47">
        <f>B42+B43+B44</f>
        <v>13445.4</v>
      </c>
      <c r="C41" s="81">
        <f>C42+C43+C44</f>
        <v>23092.715</v>
      </c>
      <c r="D41" s="72">
        <f>D42+D43+D44</f>
        <v>838</v>
      </c>
      <c r="E41" s="72">
        <f>E42+E43+E44</f>
        <v>0</v>
      </c>
      <c r="F41" s="72">
        <f>D41-E41</f>
        <v>838</v>
      </c>
      <c r="G41" s="69">
        <f>G42+G43+G44</f>
        <v>23930.715</v>
      </c>
      <c r="H41" s="5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8" ht="27.75" customHeight="1">
      <c r="A42" s="39" t="s">
        <v>38</v>
      </c>
      <c r="B42" s="34"/>
      <c r="C42" s="34"/>
      <c r="D42" s="33"/>
      <c r="E42" s="33"/>
      <c r="F42" s="18"/>
      <c r="G42" s="18"/>
      <c r="H42" s="92"/>
    </row>
    <row r="43" spans="1:8" ht="71.25" customHeight="1">
      <c r="A43" s="39" t="s">
        <v>39</v>
      </c>
      <c r="B43" s="34">
        <v>13426.9</v>
      </c>
      <c r="C43" s="90">
        <v>23042.015</v>
      </c>
      <c r="D43" s="71">
        <v>838</v>
      </c>
      <c r="E43" s="71"/>
      <c r="F43" s="70">
        <f>D43-E43</f>
        <v>838</v>
      </c>
      <c r="G43" s="70">
        <v>23880.015</v>
      </c>
      <c r="H43" s="65" t="s">
        <v>68</v>
      </c>
    </row>
    <row r="44" spans="1:8" ht="25.5" customHeight="1">
      <c r="A44" s="39" t="s">
        <v>54</v>
      </c>
      <c r="B44" s="34">
        <v>18.5</v>
      </c>
      <c r="C44" s="93">
        <v>50.7</v>
      </c>
      <c r="D44" s="71"/>
      <c r="E44" s="71"/>
      <c r="F44" s="70">
        <f>D44-E44</f>
        <v>0</v>
      </c>
      <c r="G44" s="70">
        <v>50.7</v>
      </c>
      <c r="H44" s="65"/>
    </row>
    <row r="45" spans="1:22" s="16" customFormat="1" ht="18.75" customHeight="1">
      <c r="A45" s="15" t="s">
        <v>14</v>
      </c>
      <c r="B45" s="49"/>
      <c r="C45" s="49"/>
      <c r="D45" s="49"/>
      <c r="E45" s="49"/>
      <c r="F45" s="48"/>
      <c r="G45" s="8"/>
      <c r="H45" s="4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8" ht="39" customHeight="1">
      <c r="A46" s="52" t="s">
        <v>40</v>
      </c>
      <c r="B46" s="8"/>
      <c r="C46" s="8"/>
      <c r="D46" s="53"/>
      <c r="E46" s="62"/>
      <c r="F46" s="8"/>
      <c r="G46" s="8"/>
      <c r="H46" s="63"/>
    </row>
    <row r="47" spans="1:22" s="5" customFormat="1" ht="17.25" customHeight="1">
      <c r="A47" s="55" t="s">
        <v>15</v>
      </c>
      <c r="B47" s="56">
        <f>B48+B49</f>
        <v>13107.1</v>
      </c>
      <c r="C47" s="82">
        <f>C48+C49</f>
        <v>13708.365</v>
      </c>
      <c r="D47" s="73">
        <f>D48+D49</f>
        <v>0</v>
      </c>
      <c r="E47" s="73">
        <f>E48+E49</f>
        <v>0</v>
      </c>
      <c r="F47" s="73">
        <f>D47-E47</f>
        <v>0</v>
      </c>
      <c r="G47" s="77">
        <f>G48+G49</f>
        <v>13708.365</v>
      </c>
      <c r="H47" s="5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8" ht="29.25" customHeight="1">
      <c r="A48" s="52" t="s">
        <v>41</v>
      </c>
      <c r="B48" s="19"/>
      <c r="C48" s="84"/>
      <c r="D48" s="74"/>
      <c r="E48" s="85"/>
      <c r="F48" s="69">
        <f>D48-E48</f>
        <v>0</v>
      </c>
      <c r="G48" s="70"/>
      <c r="H48" s="65"/>
    </row>
    <row r="49" spans="1:8" ht="27" customHeight="1">
      <c r="A49" s="32" t="s">
        <v>58</v>
      </c>
      <c r="B49" s="31">
        <v>13107.1</v>
      </c>
      <c r="C49" s="76">
        <v>13708.365</v>
      </c>
      <c r="D49" s="75"/>
      <c r="E49" s="96"/>
      <c r="F49" s="76">
        <f>D49-E49</f>
        <v>0</v>
      </c>
      <c r="G49" s="70">
        <v>13708.365</v>
      </c>
      <c r="H49" s="65"/>
    </row>
    <row r="50" spans="1:8" ht="24" customHeight="1">
      <c r="A50" s="32" t="s">
        <v>59</v>
      </c>
      <c r="B50" s="31">
        <v>13007.1</v>
      </c>
      <c r="C50" s="76">
        <v>13608.365</v>
      </c>
      <c r="D50" s="75"/>
      <c r="E50" s="42"/>
      <c r="F50" s="76">
        <f>D50-E50</f>
        <v>0</v>
      </c>
      <c r="G50" s="70">
        <v>13608.365</v>
      </c>
      <c r="H50" s="65"/>
    </row>
    <row r="51" spans="1:22" s="5" customFormat="1" ht="19.5" customHeight="1">
      <c r="A51" s="7" t="s">
        <v>16</v>
      </c>
      <c r="B51" s="26">
        <f aca="true" t="shared" si="2" ref="B51:G51">B36+B39+B47</f>
        <v>36896.6</v>
      </c>
      <c r="C51" s="80">
        <f t="shared" si="2"/>
        <v>48716.752</v>
      </c>
      <c r="D51" s="80">
        <f t="shared" si="2"/>
        <v>838</v>
      </c>
      <c r="E51" s="80">
        <f t="shared" si="2"/>
        <v>0</v>
      </c>
      <c r="F51" s="80">
        <f t="shared" si="2"/>
        <v>838</v>
      </c>
      <c r="G51" s="80">
        <f t="shared" si="2"/>
        <v>49554.752</v>
      </c>
      <c r="H51" s="8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8" ht="24.75" customHeight="1">
      <c r="A52" s="24" t="s">
        <v>55</v>
      </c>
      <c r="B52" s="19"/>
      <c r="C52" s="19"/>
      <c r="D52" s="19"/>
      <c r="E52" s="19"/>
      <c r="F52" s="19"/>
      <c r="G52" s="19"/>
      <c r="H52" s="38" t="s">
        <v>62</v>
      </c>
    </row>
    <row r="53" spans="1:8" ht="38.25" customHeight="1">
      <c r="A53" s="24" t="s">
        <v>33</v>
      </c>
      <c r="B53" s="19">
        <v>1993.8</v>
      </c>
      <c r="C53" s="78">
        <v>2410.872</v>
      </c>
      <c r="D53" s="87"/>
      <c r="E53" s="87"/>
      <c r="F53" s="87"/>
      <c r="G53" s="87">
        <v>2410.872</v>
      </c>
      <c r="H53" s="94"/>
    </row>
    <row r="54" spans="1:8" ht="10.5" customHeight="1">
      <c r="A54" s="24"/>
      <c r="B54" s="19"/>
      <c r="C54" s="19"/>
      <c r="D54" s="19"/>
      <c r="E54" s="19"/>
      <c r="F54" s="19"/>
      <c r="G54" s="19"/>
      <c r="H54" s="38"/>
    </row>
    <row r="55" spans="1:22" s="5" customFormat="1" ht="24.75" customHeight="1">
      <c r="A55" s="7" t="s">
        <v>17</v>
      </c>
      <c r="B55" s="78">
        <v>0</v>
      </c>
      <c r="C55" s="87">
        <f>C33-C51</f>
        <v>-4312.612000000001</v>
      </c>
      <c r="D55" s="87">
        <f>D33-D51</f>
        <v>0</v>
      </c>
      <c r="E55" s="87">
        <f>E33-E51</f>
        <v>0</v>
      </c>
      <c r="F55" s="87">
        <f>F33-F51</f>
        <v>0</v>
      </c>
      <c r="G55" s="87">
        <f>G33-G51</f>
        <v>-4312.612000000001</v>
      </c>
      <c r="H55" s="8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5" customFormat="1" ht="24">
      <c r="A56" s="7" t="s">
        <v>18</v>
      </c>
      <c r="B56" s="26"/>
      <c r="C56" s="80">
        <v>4312.612</v>
      </c>
      <c r="D56" s="80">
        <v>0</v>
      </c>
      <c r="E56" s="80">
        <v>0</v>
      </c>
      <c r="F56" s="80">
        <v>0</v>
      </c>
      <c r="G56" s="80">
        <v>4312.612</v>
      </c>
      <c r="H56" s="3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5" customFormat="1" ht="12">
      <c r="A57" s="7" t="s">
        <v>19</v>
      </c>
      <c r="B57" s="26"/>
      <c r="C57" s="80">
        <v>4312.612</v>
      </c>
      <c r="D57" s="80">
        <v>0</v>
      </c>
      <c r="E57" s="80">
        <v>0</v>
      </c>
      <c r="F57" s="80">
        <v>0</v>
      </c>
      <c r="G57" s="80">
        <v>4312.612</v>
      </c>
      <c r="H57" s="3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5" customFormat="1" ht="12">
      <c r="A58" s="28" t="s">
        <v>29</v>
      </c>
      <c r="B58" s="26"/>
      <c r="C58" s="80">
        <v>4312.612</v>
      </c>
      <c r="D58" s="80">
        <v>0</v>
      </c>
      <c r="E58" s="80">
        <v>0</v>
      </c>
      <c r="F58" s="80">
        <v>0</v>
      </c>
      <c r="G58" s="80">
        <v>4312.612</v>
      </c>
      <c r="H58" s="5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8" ht="24">
      <c r="A59" s="27" t="s">
        <v>42</v>
      </c>
      <c r="B59" s="50"/>
      <c r="C59" s="50"/>
      <c r="D59" s="50"/>
      <c r="E59" s="50"/>
      <c r="F59" s="50"/>
      <c r="G59" s="50"/>
      <c r="H59" s="102"/>
    </row>
    <row r="60" spans="1:8" ht="12">
      <c r="A60" s="27" t="s">
        <v>20</v>
      </c>
      <c r="B60" s="50"/>
      <c r="C60" s="50"/>
      <c r="D60" s="50"/>
      <c r="E60" s="50"/>
      <c r="F60" s="43"/>
      <c r="G60" s="50"/>
      <c r="H60" s="104"/>
    </row>
    <row r="61" spans="1:8" ht="12">
      <c r="A61" s="27" t="s">
        <v>21</v>
      </c>
      <c r="B61" s="50"/>
      <c r="C61" s="50"/>
      <c r="D61" s="50"/>
      <c r="E61" s="50"/>
      <c r="F61" s="43"/>
      <c r="G61" s="50"/>
      <c r="H61" s="40"/>
    </row>
    <row r="62" spans="1:8" ht="26.25" customHeight="1">
      <c r="A62" s="27" t="s">
        <v>43</v>
      </c>
      <c r="B62" s="50"/>
      <c r="C62" s="50"/>
      <c r="D62" s="50"/>
      <c r="E62" s="50"/>
      <c r="F62" s="50"/>
      <c r="G62" s="50"/>
      <c r="H62" s="102"/>
    </row>
    <row r="63" spans="1:8" ht="24">
      <c r="A63" s="27" t="s">
        <v>22</v>
      </c>
      <c r="B63" s="50"/>
      <c r="C63" s="50"/>
      <c r="D63" s="50"/>
      <c r="E63" s="50"/>
      <c r="F63" s="43"/>
      <c r="G63" s="50"/>
      <c r="H63" s="103"/>
    </row>
    <row r="64" spans="1:8" ht="24">
      <c r="A64" s="27" t="s">
        <v>23</v>
      </c>
      <c r="B64" s="50"/>
      <c r="C64" s="50"/>
      <c r="D64" s="50"/>
      <c r="E64" s="50"/>
      <c r="F64" s="43"/>
      <c r="G64" s="50"/>
      <c r="H64" s="40"/>
    </row>
    <row r="65" spans="1:8" ht="21" customHeight="1">
      <c r="A65" s="27" t="s">
        <v>30</v>
      </c>
      <c r="B65" s="50"/>
      <c r="C65" s="50"/>
      <c r="D65" s="50"/>
      <c r="E65" s="50"/>
      <c r="F65" s="43"/>
      <c r="G65" s="50"/>
      <c r="H65" s="41"/>
    </row>
    <row r="66" spans="1:8" ht="12">
      <c r="A66" s="58"/>
      <c r="B66" s="59"/>
      <c r="C66" s="59"/>
      <c r="D66" s="59"/>
      <c r="E66" s="59"/>
      <c r="F66" s="59"/>
      <c r="G66" s="60"/>
      <c r="H66" s="61"/>
    </row>
    <row r="67" spans="1:8" ht="15">
      <c r="A67" s="105"/>
      <c r="B67" s="105"/>
      <c r="C67" s="105"/>
      <c r="D67" s="105"/>
      <c r="E67" s="105"/>
      <c r="H67" s="29"/>
    </row>
    <row r="68" spans="1:8" ht="15">
      <c r="A68" s="105"/>
      <c r="B68" s="105"/>
      <c r="C68" s="105"/>
      <c r="D68" s="105"/>
      <c r="E68" s="105"/>
      <c r="F68" s="105"/>
      <c r="G68" s="105"/>
      <c r="H68" s="29"/>
    </row>
    <row r="70" ht="15" customHeight="1"/>
  </sheetData>
  <sheetProtection/>
  <mergeCells count="12">
    <mergeCell ref="A68:G68"/>
    <mergeCell ref="A3:H3"/>
    <mergeCell ref="A5:A6"/>
    <mergeCell ref="B5:B6"/>
    <mergeCell ref="C5:C6"/>
    <mergeCell ref="D5:F5"/>
    <mergeCell ref="G5:G6"/>
    <mergeCell ref="H5:H6"/>
    <mergeCell ref="H1:H2"/>
    <mergeCell ref="H62:H63"/>
    <mergeCell ref="H59:H60"/>
    <mergeCell ref="A67:E67"/>
  </mergeCells>
  <printOptions/>
  <pageMargins left="0.37" right="0" top="0.26" bottom="0" header="0.26" footer="0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kandeev</dc:creator>
  <cp:keywords/>
  <dc:description/>
  <cp:lastModifiedBy>Бухгалтер</cp:lastModifiedBy>
  <cp:lastPrinted>2019-02-15T11:29:41Z</cp:lastPrinted>
  <dcterms:created xsi:type="dcterms:W3CDTF">2011-10-07T06:34:30Z</dcterms:created>
  <dcterms:modified xsi:type="dcterms:W3CDTF">2022-12-02T07:30:53Z</dcterms:modified>
  <cp:category/>
  <cp:version/>
  <cp:contentType/>
  <cp:contentStatus/>
</cp:coreProperties>
</file>