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60" windowWidth="15195" windowHeight="9750" activeTab="0"/>
  </bookViews>
  <sheets>
    <sheet name="Лист2" sheetId="1" r:id="rId1"/>
  </sheets>
  <definedNames>
    <definedName name="_xlnm.Print_Titles" localSheetId="0">'Лист2'!$A:$B,'Лист2'!$15:$17</definedName>
  </definedNames>
  <calcPr fullCalcOnLoad="1"/>
</workbook>
</file>

<file path=xl/sharedStrings.xml><?xml version="1.0" encoding="utf-8"?>
<sst xmlns="http://schemas.openxmlformats.org/spreadsheetml/2006/main" count="132" uniqueCount="103">
  <si>
    <t/>
  </si>
  <si>
    <t>Единица измерения: тыс.руб.</t>
  </si>
  <si>
    <t>Наименование показателя планирования</t>
  </si>
  <si>
    <t>Код строки</t>
  </si>
  <si>
    <t>Кассовый план на год</t>
  </si>
  <si>
    <t>I квартал</t>
  </si>
  <si>
    <t>ИТОГО I квартал</t>
  </si>
  <si>
    <t>II квартал</t>
  </si>
  <si>
    <t>ИТОГО II квартал</t>
  </si>
  <si>
    <t>III квартал</t>
  </si>
  <si>
    <t>ИТОГО III квартал</t>
  </si>
  <si>
    <t>IV квартал</t>
  </si>
  <si>
    <t>ИТОГО IV квартал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</si>
  <si>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</si>
  <si>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</si>
  <si>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</si>
  <si>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</si>
  <si>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</si>
  <si>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</si>
  <si>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</si>
  <si>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</si>
  <si>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</si>
  <si>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</si>
  <si>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</si>
  <si>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</si>
  <si>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1</t>
  </si>
  <si>
    <t>2</t>
  </si>
  <si>
    <t>3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</si>
  <si>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</si>
  <si>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</si>
  <si>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</si>
  <si>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</si>
  <si>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</si>
  <si>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</si>
  <si>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</si>
  <si>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</si>
  <si>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</si>
  <si>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</si>
  <si>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</si>
  <si>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</si>
  <si>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</si>
  <si>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</si>
  <si>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</si>
  <si>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</si>
  <si>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Начальник управления бюджетной политики</t>
  </si>
  <si>
    <t>011</t>
  </si>
  <si>
    <t>012</t>
  </si>
  <si>
    <t>Остаток целевых средств</t>
  </si>
  <si>
    <t>Остаток нецелевых средств</t>
  </si>
  <si>
    <t>А.Н .Петрова</t>
  </si>
  <si>
    <t>0100</t>
  </si>
  <si>
    <t>0120</t>
  </si>
  <si>
    <t>0200</t>
  </si>
  <si>
    <t xml:space="preserve"> в том числе:</t>
  </si>
  <si>
    <t>0110</t>
  </si>
  <si>
    <t>0210</t>
  </si>
  <si>
    <t>0220</t>
  </si>
  <si>
    <t>0230</t>
  </si>
  <si>
    <t>0240</t>
  </si>
  <si>
    <t>0250</t>
  </si>
  <si>
    <t>ДЕФИЦИТ (-), ПРОФИЦИТ (+)</t>
  </si>
  <si>
    <t>0300</t>
  </si>
  <si>
    <t>ИСТОЧНИКИ ФИНАНСИРОВАНИЯ ДЕФИЦИТА</t>
  </si>
  <si>
    <t>0400</t>
  </si>
  <si>
    <t>Кассовые поступления по источникам финансирования дефицита бюджета -всего</t>
  </si>
  <si>
    <t>0500</t>
  </si>
  <si>
    <t>0600</t>
  </si>
  <si>
    <t>0610</t>
  </si>
  <si>
    <t>0700</t>
  </si>
  <si>
    <t>0800</t>
  </si>
  <si>
    <t>0900</t>
  </si>
  <si>
    <t>1000</t>
  </si>
  <si>
    <t>1100</t>
  </si>
  <si>
    <t>КАССОВЫЕ ПОСТУПЛЕНИЯ ПО ДОХОДАМ  -всего</t>
  </si>
  <si>
    <t>КАССОВЫЕ ВЫПЛАТЫ ПО РАСХОДАМ - всего</t>
  </si>
  <si>
    <t>доходы (налоговые и неналоговые)</t>
  </si>
  <si>
    <t>безвозмездные поступления</t>
  </si>
  <si>
    <t>межбюджетные трансферты (по ВР 500)</t>
  </si>
  <si>
    <t>Периодичность: ежемесячная</t>
  </si>
  <si>
    <r>
      <t xml:space="preserve">СПРАВОЧНО: </t>
    </r>
    <r>
      <rPr>
        <sz val="8"/>
        <rFont val="Times New Roman"/>
        <family val="1"/>
      </rPr>
      <t>Средства от заимствования со счетов бюджетных и автономных учреждений (со счета 40601 на счет 40201)</t>
    </r>
  </si>
  <si>
    <t>капитальные вложения в объекты недвижимого имущества МО Красносельское (по ВР 400)</t>
  </si>
  <si>
    <t>предоставление субсидий  бюджетным учреждениям МОКрасносельское и иным некомерческим организациям (по ВР 600)</t>
  </si>
  <si>
    <t>обслуживание  муниципального долга  МО Красносельское(по ВР 700)</t>
  </si>
  <si>
    <t>Выплаты по оплате труда(вид расхода 100)</t>
  </si>
  <si>
    <t>другие расходы(вид расхода 200)</t>
  </si>
  <si>
    <t>0260</t>
  </si>
  <si>
    <t>другие расходы (вид расхода 800)</t>
  </si>
  <si>
    <t>0270</t>
  </si>
  <si>
    <t>социальные выплаты (вид расхода 300)</t>
  </si>
  <si>
    <t>0280</t>
  </si>
  <si>
    <t>погашение муниципального внутреннего долга  МО Красносельское</t>
  </si>
  <si>
    <t>Остатки на едином счете  бюджета МО Красносельское  на начало периода ( без средств от заимствования со счетов бюджетных учреждений)</t>
  </si>
  <si>
    <t>Предельный объем средств, используемых на осуществление операций по управлению остатками средств на едином счете бюджета (изменение остатков на едином счете о бюджета МО Красносельское) (стр.800-стр.900)</t>
  </si>
  <si>
    <t>Заведующий отделом бюджетного учета, главный бухгалтер</t>
  </si>
  <si>
    <t>Т.Ф.Карцева</t>
  </si>
  <si>
    <t>Кассовые выплаты по источникам финансирования дефицита  бюджета МО Красносельское -всего</t>
  </si>
  <si>
    <t>РЕЗУЛЬТАТ ОПЕРАЦИЙ (без операций по управлению средствами на едином счете бюджета МО Красносельское) (стр.0300+стр.0500-стр.0600)</t>
  </si>
  <si>
    <t>Решение СНД о бюджете</t>
  </si>
  <si>
    <t>Остатки на едином счете  бюджета  МО Красносельское на конец периода (без средств от заимствования со счетов бюджетных учреждений)</t>
  </si>
  <si>
    <t>Глава администрации МО Красносельское</t>
  </si>
  <si>
    <t>С.Ю.Блинов</t>
  </si>
  <si>
    <t>Кассовый план исполнения  бюджета муниципального образования Красносельское  на 2019 год</t>
  </si>
  <si>
    <t>(по состоянию на "01" июня 2019г.)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</si>
</sst>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00000"/>
  </numFmts>
  <fonts count="47">
    <font>
      <sz val="10"/>
      <name val="Arial Cyr"/>
      <family val="0"/>
    </font>
    <font>
      <sz val="10"/>
      <name val="Helv"/>
      <family val="0"/>
    </font>
    <font>
      <sz val="10"/>
      <name val="Times New Roman"/>
      <family val="1"/>
    </font>
    <font>
      <b/>
      <sz val="15"/>
      <color indexed="56"/>
      <name val="Calibri"/>
      <family val="2"/>
    </font>
    <font>
      <b/>
      <sz val="18"/>
      <color indexed="56"/>
      <name val="Cambria"/>
      <family val="2"/>
    </font>
    <font>
      <sz val="10"/>
      <color indexed="8"/>
      <name val="Times New Roman"/>
      <family val="1"/>
    </font>
    <font>
      <sz val="8"/>
      <name val="Arial Cyr"/>
      <family val="0"/>
    </font>
    <font>
      <b/>
      <sz val="10"/>
      <name val="Arial Cyr"/>
      <family val="0"/>
    </font>
    <font>
      <sz val="8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Arial Cyr"/>
      <family val="0"/>
    </font>
    <font>
      <sz val="9"/>
      <name val="Arial Cyr"/>
      <family val="0"/>
    </font>
    <font>
      <sz val="9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1" fillId="0" borderId="0">
      <alignment/>
      <protection/>
    </xf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Font="1" applyFill="1" applyAlignment="1">
      <alignment vertical="top" wrapText="1"/>
    </xf>
    <xf numFmtId="0" fontId="2" fillId="0" borderId="0" xfId="52" applyFont="1">
      <alignment/>
      <protection/>
    </xf>
    <xf numFmtId="0" fontId="5" fillId="0" borderId="0" xfId="0" applyFont="1" applyFill="1" applyAlignment="1">
      <alignment vertical="top" wrapText="1"/>
    </xf>
    <xf numFmtId="172" fontId="0" fillId="0" borderId="0" xfId="0" applyNumberFormat="1" applyAlignment="1">
      <alignment/>
    </xf>
    <xf numFmtId="172" fontId="0" fillId="0" borderId="0" xfId="0" applyNumberFormat="1" applyFont="1" applyFill="1" applyAlignment="1">
      <alignment vertical="top" wrapText="1"/>
    </xf>
    <xf numFmtId="0" fontId="9" fillId="0" borderId="10" xfId="56" applyNumberFormat="1" applyFont="1" applyFill="1" applyBorder="1" applyAlignment="1">
      <alignment horizontal="left" vertical="top" wrapText="1"/>
    </xf>
    <xf numFmtId="0" fontId="8" fillId="0" borderId="10" xfId="56" applyNumberFormat="1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44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9" fillId="0" borderId="10" xfId="50" applyFont="1" applyFill="1" applyBorder="1" applyAlignment="1">
      <alignment horizontal="center" vertical="top" wrapText="1"/>
    </xf>
    <xf numFmtId="0" fontId="9" fillId="0" borderId="10" xfId="50" applyNumberFormat="1" applyFont="1" applyFill="1" applyBorder="1" applyAlignment="1">
      <alignment horizontal="center" vertical="top" wrapText="1"/>
    </xf>
    <xf numFmtId="0" fontId="9" fillId="33" borderId="10" xfId="50" applyFont="1" applyFill="1" applyBorder="1" applyAlignment="1">
      <alignment horizontal="center" vertical="top" wrapText="1"/>
    </xf>
    <xf numFmtId="49" fontId="9" fillId="0" borderId="10" xfId="60" applyNumberFormat="1" applyFont="1" applyFill="1" applyBorder="1" applyAlignment="1">
      <alignment horizontal="center" vertical="top" wrapText="1"/>
    </xf>
    <xf numFmtId="172" fontId="10" fillId="0" borderId="10" xfId="43" applyNumberFormat="1" applyFont="1" applyFill="1" applyBorder="1" applyAlignment="1">
      <alignment horizontal="right" vertical="top" wrapText="1"/>
    </xf>
    <xf numFmtId="172" fontId="10" fillId="0" borderId="10" xfId="60" applyNumberFormat="1" applyFont="1" applyFill="1" applyBorder="1" applyAlignment="1">
      <alignment horizontal="right" vertical="top" wrapText="1"/>
    </xf>
    <xf numFmtId="172" fontId="10" fillId="0" borderId="10" xfId="0" applyNumberFormat="1" applyFont="1" applyFill="1" applyBorder="1" applyAlignment="1">
      <alignment vertical="top" wrapText="1"/>
    </xf>
    <xf numFmtId="49" fontId="8" fillId="0" borderId="10" xfId="60" applyNumberFormat="1" applyFont="1" applyFill="1" applyBorder="1" applyAlignment="1">
      <alignment horizontal="center" vertical="top" wrapText="1"/>
    </xf>
    <xf numFmtId="172" fontId="11" fillId="0" borderId="10" xfId="60" applyNumberFormat="1" applyFont="1" applyFill="1" applyBorder="1" applyAlignment="1">
      <alignment horizontal="right" vertical="top" wrapText="1"/>
    </xf>
    <xf numFmtId="172" fontId="11" fillId="0" borderId="10" xfId="43" applyNumberFormat="1" applyFont="1" applyFill="1" applyBorder="1" applyAlignment="1">
      <alignment horizontal="right" vertical="top" wrapText="1"/>
    </xf>
    <xf numFmtId="0" fontId="12" fillId="0" borderId="0" xfId="52" applyFont="1" applyAlignment="1">
      <alignment horizontal="left"/>
      <protection/>
    </xf>
    <xf numFmtId="0" fontId="13" fillId="0" borderId="0" xfId="0" applyFont="1" applyFill="1" applyAlignment="1">
      <alignment vertical="top" wrapText="1"/>
    </xf>
    <xf numFmtId="0" fontId="12" fillId="0" borderId="0" xfId="52" applyFont="1" applyFill="1" applyAlignment="1">
      <alignment/>
      <protection/>
    </xf>
    <xf numFmtId="0" fontId="6" fillId="0" borderId="0" xfId="0" applyFont="1" applyAlignment="1">
      <alignment horizontal="left" wrapText="1" readingOrder="2"/>
    </xf>
    <xf numFmtId="0" fontId="6" fillId="0" borderId="0" xfId="0" applyFont="1" applyAlignment="1">
      <alignment/>
    </xf>
    <xf numFmtId="0" fontId="15" fillId="0" borderId="0" xfId="52" applyFont="1" applyFill="1">
      <alignment/>
      <protection/>
    </xf>
    <xf numFmtId="0" fontId="15" fillId="0" borderId="0" xfId="52" applyFont="1" applyFill="1" applyAlignment="1">
      <alignment horizontal="center"/>
      <protection/>
    </xf>
    <xf numFmtId="0" fontId="16" fillId="0" borderId="0" xfId="0" applyFont="1" applyFill="1" applyAlignment="1">
      <alignment vertical="top" wrapText="1"/>
    </xf>
    <xf numFmtId="0" fontId="15" fillId="0" borderId="0" xfId="52" applyFont="1" applyAlignment="1">
      <alignment/>
      <protection/>
    </xf>
    <xf numFmtId="0" fontId="15" fillId="0" borderId="0" xfId="52" applyFont="1">
      <alignment/>
      <protection/>
    </xf>
    <xf numFmtId="0" fontId="14" fillId="0" borderId="0" xfId="0" applyFont="1" applyFill="1" applyAlignment="1">
      <alignment vertical="top" wrapText="1"/>
    </xf>
    <xf numFmtId="0" fontId="15" fillId="0" borderId="0" xfId="0" applyFont="1" applyAlignment="1">
      <alignment wrapText="1"/>
    </xf>
    <xf numFmtId="0" fontId="15" fillId="0" borderId="0" xfId="0" applyFont="1" applyAlignment="1">
      <alignment/>
    </xf>
    <xf numFmtId="0" fontId="15" fillId="0" borderId="11" xfId="52" applyFont="1" applyFill="1" applyBorder="1" applyAlignment="1">
      <alignment horizontal="left" wrapText="1"/>
      <protection/>
    </xf>
    <xf numFmtId="0" fontId="0" fillId="0" borderId="11" xfId="0" applyBorder="1" applyAlignment="1">
      <alignment horizontal="left" wrapText="1"/>
    </xf>
    <xf numFmtId="0" fontId="0" fillId="34" borderId="0" xfId="0" applyFont="1" applyFill="1" applyAlignment="1">
      <alignment vertical="top" wrapText="1"/>
    </xf>
    <xf numFmtId="0" fontId="0" fillId="34" borderId="0" xfId="0" applyFill="1" applyAlignment="1">
      <alignment/>
    </xf>
    <xf numFmtId="0" fontId="7" fillId="34" borderId="0" xfId="0" applyFont="1" applyFill="1" applyAlignment="1">
      <alignment vertical="top" wrapText="1"/>
    </xf>
    <xf numFmtId="0" fontId="7" fillId="34" borderId="0" xfId="0" applyFont="1" applyFill="1" applyAlignment="1">
      <alignment/>
    </xf>
    <xf numFmtId="168" fontId="9" fillId="34" borderId="10" xfId="43" applyFont="1" applyFill="1" applyBorder="1" applyAlignment="1">
      <alignment horizontal="left" vertical="top" wrapText="1"/>
    </xf>
    <xf numFmtId="0" fontId="9" fillId="34" borderId="10" xfId="44" applyFont="1" applyFill="1" applyBorder="1" applyAlignment="1">
      <alignment horizontal="left" vertical="top" wrapText="1"/>
    </xf>
    <xf numFmtId="49" fontId="8" fillId="34" borderId="10" xfId="60" applyNumberFormat="1" applyFont="1" applyFill="1" applyBorder="1" applyAlignment="1">
      <alignment horizontal="center" vertical="top" wrapText="1"/>
    </xf>
    <xf numFmtId="49" fontId="9" fillId="34" borderId="10" xfId="60" applyNumberFormat="1" applyFont="1" applyFill="1" applyBorder="1" applyAlignment="1">
      <alignment horizontal="center" vertical="top" wrapText="1"/>
    </xf>
    <xf numFmtId="0" fontId="8" fillId="34" borderId="10" xfId="56" applyNumberFormat="1" applyFont="1" applyFill="1" applyBorder="1" applyAlignment="1">
      <alignment horizontal="left" vertical="top" wrapText="1"/>
    </xf>
    <xf numFmtId="0" fontId="9" fillId="34" borderId="10" xfId="56" applyNumberFormat="1" applyFont="1" applyFill="1" applyBorder="1" applyAlignment="1">
      <alignment horizontal="left" vertical="top" wrapText="1"/>
    </xf>
    <xf numFmtId="0" fontId="10" fillId="34" borderId="10" xfId="0" applyFont="1" applyFill="1" applyBorder="1" applyAlignment="1">
      <alignment wrapText="1"/>
    </xf>
    <xf numFmtId="172" fontId="11" fillId="34" borderId="10" xfId="60" applyNumberFormat="1" applyFont="1" applyFill="1" applyBorder="1" applyAlignment="1">
      <alignment horizontal="right" vertical="top" wrapText="1"/>
    </xf>
    <xf numFmtId="172" fontId="10" fillId="34" borderId="10" xfId="60" applyNumberFormat="1" applyFont="1" applyFill="1" applyBorder="1" applyAlignment="1">
      <alignment horizontal="right" vertical="top" wrapText="1"/>
    </xf>
    <xf numFmtId="172" fontId="10" fillId="34" borderId="10" xfId="0" applyNumberFormat="1" applyFont="1" applyFill="1" applyBorder="1" applyAlignment="1">
      <alignment vertical="top"/>
    </xf>
    <xf numFmtId="172" fontId="11" fillId="34" borderId="10" xfId="0" applyNumberFormat="1" applyFont="1" applyFill="1" applyBorder="1" applyAlignment="1">
      <alignment vertical="top"/>
    </xf>
    <xf numFmtId="172" fontId="11" fillId="34" borderId="10" xfId="59" applyNumberFormat="1" applyFont="1" applyFill="1" applyBorder="1" applyAlignment="1">
      <alignment horizontal="right" vertical="top" wrapText="1"/>
    </xf>
    <xf numFmtId="172" fontId="10" fillId="34" borderId="10" xfId="43" applyNumberFormat="1" applyFont="1" applyFill="1" applyBorder="1" applyAlignment="1">
      <alignment horizontal="right" vertical="top" wrapText="1"/>
    </xf>
    <xf numFmtId="0" fontId="9" fillId="0" borderId="10" xfId="0" applyFont="1" applyFill="1" applyBorder="1" applyAlignment="1">
      <alignment horizontal="center" vertical="center" wrapText="1"/>
    </xf>
    <xf numFmtId="0" fontId="15" fillId="0" borderId="0" xfId="52" applyFont="1" applyAlignment="1">
      <alignment wrapText="1"/>
      <protection/>
    </xf>
    <xf numFmtId="0" fontId="14" fillId="0" borderId="0" xfId="0" applyFont="1" applyAlignment="1">
      <alignment/>
    </xf>
    <xf numFmtId="0" fontId="6" fillId="0" borderId="0" xfId="0" applyFont="1" applyAlignment="1">
      <alignment horizontal="left" wrapText="1" readingOrder="2"/>
    </xf>
    <xf numFmtId="0" fontId="0" fillId="0" borderId="0" xfId="0" applyAlignment="1">
      <alignment horizontal="left" wrapText="1" readingOrder="2"/>
    </xf>
    <xf numFmtId="0" fontId="6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5" fillId="0" borderId="11" xfId="0" applyFont="1" applyBorder="1" applyAlignment="1">
      <alignment horizontal="left" wrapText="1"/>
    </xf>
    <xf numFmtId="0" fontId="15" fillId="0" borderId="11" xfId="0" applyFont="1" applyBorder="1" applyAlignment="1">
      <alignment wrapText="1"/>
    </xf>
    <xf numFmtId="172" fontId="14" fillId="0" borderId="0" xfId="0" applyNumberFormat="1" applyFont="1" applyFill="1" applyBorder="1" applyAlignment="1">
      <alignment vertical="top" wrapText="1"/>
    </xf>
    <xf numFmtId="0" fontId="14" fillId="0" borderId="0" xfId="0" applyFont="1" applyBorder="1" applyAlignment="1">
      <alignment vertical="top" wrapText="1"/>
    </xf>
    <xf numFmtId="0" fontId="15" fillId="0" borderId="0" xfId="0" applyFont="1" applyAlignment="1">
      <alignment wrapText="1"/>
    </xf>
    <xf numFmtId="0" fontId="0" fillId="0" borderId="0" xfId="0" applyAlignment="1">
      <alignment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55"/>
  <sheetViews>
    <sheetView tabSelected="1" workbookViewId="0" topLeftCell="A1">
      <selection activeCell="Q40" sqref="Q40"/>
    </sheetView>
  </sheetViews>
  <sheetFormatPr defaultColWidth="9.00390625" defaultRowHeight="12.75"/>
  <cols>
    <col min="1" max="1" width="22.75390625" style="0" customWidth="1"/>
    <col min="2" max="2" width="5.00390625" style="0" customWidth="1"/>
    <col min="3" max="4" width="8.375" style="0" customWidth="1"/>
    <col min="5" max="5" width="7.625" style="0" customWidth="1"/>
    <col min="6" max="6" width="8.00390625" style="0" customWidth="1"/>
    <col min="7" max="7" width="7.75390625" style="0" customWidth="1"/>
    <col min="8" max="8" width="8.625" style="0" customWidth="1"/>
    <col min="9" max="10" width="7.375" style="0" customWidth="1"/>
    <col min="11" max="11" width="7.75390625" style="0" customWidth="1"/>
    <col min="12" max="12" width="8.625" style="0" customWidth="1"/>
    <col min="13" max="14" width="7.375" style="0" customWidth="1"/>
    <col min="15" max="15" width="8.125" style="0" customWidth="1"/>
    <col min="16" max="16" width="13.75390625" style="0" hidden="1" customWidth="1"/>
    <col min="17" max="17" width="8.375" style="0" customWidth="1"/>
    <col min="18" max="18" width="8.25390625" style="0" customWidth="1"/>
    <col min="19" max="19" width="7.375" style="0" customWidth="1"/>
    <col min="20" max="20" width="7.625" style="0" customWidth="1"/>
    <col min="21" max="21" width="8.125" style="0" customWidth="1"/>
    <col min="22" max="22" width="11.75390625" style="0" bestFit="1" customWidth="1"/>
  </cols>
  <sheetData>
    <row r="1" spans="13:19" ht="1.5" customHeight="1">
      <c r="M1" s="24"/>
      <c r="N1" s="24"/>
      <c r="O1" s="24"/>
      <c r="P1" s="24"/>
      <c r="Q1" s="24"/>
      <c r="R1" s="24"/>
      <c r="S1" s="24"/>
    </row>
    <row r="2" spans="13:19" ht="12.75" hidden="1">
      <c r="M2" s="24"/>
      <c r="N2" s="24"/>
      <c r="O2" s="24"/>
      <c r="P2" s="24"/>
      <c r="Q2" s="24"/>
      <c r="R2" s="24"/>
      <c r="S2" s="24"/>
    </row>
    <row r="3" spans="13:19" ht="12.75" customHeight="1" hidden="1">
      <c r="M3" s="24"/>
      <c r="N3" s="56"/>
      <c r="O3" s="57"/>
      <c r="P3" s="24"/>
      <c r="Q3" s="24"/>
      <c r="R3" s="24"/>
      <c r="S3" s="24"/>
    </row>
    <row r="4" spans="13:19" ht="12.75" customHeight="1" hidden="1">
      <c r="M4" s="24"/>
      <c r="N4" s="56"/>
      <c r="O4" s="57"/>
      <c r="P4" s="57"/>
      <c r="Q4" s="57"/>
      <c r="R4" s="57"/>
      <c r="S4" s="24"/>
    </row>
    <row r="5" spans="13:19" ht="15" customHeight="1" hidden="1">
      <c r="M5" s="24"/>
      <c r="N5" s="58"/>
      <c r="O5" s="59"/>
      <c r="P5" s="59"/>
      <c r="Q5" s="59"/>
      <c r="R5" s="59"/>
      <c r="S5" s="24"/>
    </row>
    <row r="6" spans="13:19" ht="12.75" hidden="1">
      <c r="M6" s="24"/>
      <c r="N6" s="59"/>
      <c r="O6" s="59"/>
      <c r="P6" s="59"/>
      <c r="Q6" s="59"/>
      <c r="R6" s="59"/>
      <c r="S6" s="24"/>
    </row>
    <row r="7" spans="13:19" ht="12.75" hidden="1">
      <c r="M7" s="24"/>
      <c r="N7" s="59"/>
      <c r="O7" s="59"/>
      <c r="P7" s="59"/>
      <c r="Q7" s="59"/>
      <c r="R7" s="59"/>
      <c r="S7" s="24"/>
    </row>
    <row r="8" spans="13:19" ht="12.75" hidden="1">
      <c r="M8" s="24"/>
      <c r="N8" s="59"/>
      <c r="O8" s="59"/>
      <c r="P8" s="59"/>
      <c r="Q8" s="59"/>
      <c r="R8" s="59"/>
      <c r="S8" s="24"/>
    </row>
    <row r="9" spans="13:19" ht="42" customHeight="1" hidden="1">
      <c r="M9" s="24"/>
      <c r="N9" s="59"/>
      <c r="O9" s="59"/>
      <c r="P9" s="59"/>
      <c r="Q9" s="59"/>
      <c r="R9" s="59"/>
      <c r="S9" s="24"/>
    </row>
    <row r="10" spans="1:22" ht="54" customHeight="1">
      <c r="A10" s="1"/>
      <c r="B10" s="1"/>
      <c r="C10" s="1"/>
      <c r="D10" s="21" t="s">
        <v>101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30" customHeight="1">
      <c r="A11" s="1"/>
      <c r="B11" s="1"/>
      <c r="C11" s="1"/>
      <c r="D11" s="23" t="s">
        <v>102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21.75" customHeight="1">
      <c r="A12" s="1" t="s">
        <v>0</v>
      </c>
      <c r="B12" s="1"/>
      <c r="C12" s="1"/>
      <c r="D12" s="2" t="s">
        <v>78</v>
      </c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</row>
    <row r="13" spans="1:22" ht="21.75" customHeight="1">
      <c r="A13" s="1"/>
      <c r="B13" s="1"/>
      <c r="C13" s="1"/>
      <c r="D13" s="2" t="s">
        <v>1</v>
      </c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</row>
    <row r="14" spans="1:22" ht="8.25" customHeight="1" hidden="1">
      <c r="A14" s="1"/>
      <c r="B14" s="1"/>
      <c r="C14" s="1"/>
      <c r="D14" s="2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</row>
    <row r="15" spans="1:22" ht="12.75">
      <c r="A15" s="53" t="s">
        <v>2</v>
      </c>
      <c r="B15" s="53" t="s">
        <v>3</v>
      </c>
      <c r="C15" s="53" t="s">
        <v>97</v>
      </c>
      <c r="D15" s="53" t="s">
        <v>4</v>
      </c>
      <c r="E15" s="53" t="s">
        <v>5</v>
      </c>
      <c r="F15" s="53"/>
      <c r="G15" s="53"/>
      <c r="H15" s="53" t="s">
        <v>6</v>
      </c>
      <c r="I15" s="53" t="s">
        <v>7</v>
      </c>
      <c r="J15" s="53"/>
      <c r="K15" s="53"/>
      <c r="L15" s="53" t="s">
        <v>8</v>
      </c>
      <c r="M15" s="53" t="s">
        <v>9</v>
      </c>
      <c r="N15" s="53"/>
      <c r="O15" s="53"/>
      <c r="P15" s="8"/>
      <c r="Q15" s="53" t="s">
        <v>10</v>
      </c>
      <c r="R15" s="53" t="s">
        <v>11</v>
      </c>
      <c r="S15" s="53"/>
      <c r="T15" s="53"/>
      <c r="U15" s="53" t="s">
        <v>12</v>
      </c>
      <c r="V15" s="1"/>
    </row>
    <row r="16" spans="1:22" ht="3.75" customHeight="1">
      <c r="A16" s="53" t="s">
        <v>0</v>
      </c>
      <c r="B16" s="53" t="s">
        <v>0</v>
      </c>
      <c r="C16" s="53" t="s">
        <v>0</v>
      </c>
      <c r="D16" s="53" t="s">
        <v>0</v>
      </c>
      <c r="E16" s="53" t="s">
        <v>0</v>
      </c>
      <c r="F16" s="53" t="s">
        <v>0</v>
      </c>
      <c r="G16" s="53" t="s">
        <v>0</v>
      </c>
      <c r="H16" s="53" t="s">
        <v>0</v>
      </c>
      <c r="I16" s="53" t="s">
        <v>0</v>
      </c>
      <c r="J16" s="53" t="s">
        <v>0</v>
      </c>
      <c r="K16" s="53" t="s">
        <v>0</v>
      </c>
      <c r="L16" s="53" t="s">
        <v>0</v>
      </c>
      <c r="M16" s="53" t="s">
        <v>0</v>
      </c>
      <c r="N16" s="53" t="s">
        <v>0</v>
      </c>
      <c r="O16" s="53" t="s">
        <v>0</v>
      </c>
      <c r="P16" s="8"/>
      <c r="Q16" s="53" t="s">
        <v>0</v>
      </c>
      <c r="R16" s="53" t="s">
        <v>0</v>
      </c>
      <c r="S16" s="53" t="s">
        <v>0</v>
      </c>
      <c r="T16" s="53" t="s">
        <v>0</v>
      </c>
      <c r="U16" s="53" t="s">
        <v>0</v>
      </c>
      <c r="V16" s="1"/>
    </row>
    <row r="17" spans="1:22" ht="48" customHeight="1">
      <c r="A17" s="53" t="s">
        <v>0</v>
      </c>
      <c r="B17" s="53" t="s">
        <v>0</v>
      </c>
      <c r="C17" s="53" t="s">
        <v>0</v>
      </c>
      <c r="D17" s="53" t="s">
        <v>0</v>
      </c>
      <c r="E17" s="9" t="s">
        <v>13</v>
      </c>
      <c r="F17" s="9" t="s">
        <v>14</v>
      </c>
      <c r="G17" s="9" t="s">
        <v>15</v>
      </c>
      <c r="H17" s="53" t="s">
        <v>0</v>
      </c>
      <c r="I17" s="9" t="s">
        <v>16</v>
      </c>
      <c r="J17" s="9" t="s">
        <v>17</v>
      </c>
      <c r="K17" s="9" t="s">
        <v>18</v>
      </c>
      <c r="L17" s="53" t="s">
        <v>0</v>
      </c>
      <c r="M17" s="9" t="s">
        <v>19</v>
      </c>
      <c r="N17" s="9" t="s">
        <v>20</v>
      </c>
      <c r="O17" s="9" t="s">
        <v>21</v>
      </c>
      <c r="P17" s="9"/>
      <c r="Q17" s="53" t="s">
        <v>0</v>
      </c>
      <c r="R17" s="9" t="s">
        <v>22</v>
      </c>
      <c r="S17" s="9" t="s">
        <v>23</v>
      </c>
      <c r="T17" s="9" t="s">
        <v>24</v>
      </c>
      <c r="U17" s="53" t="s">
        <v>0</v>
      </c>
      <c r="V17" s="1"/>
    </row>
    <row r="18" spans="1:22" ht="14.25" customHeight="1">
      <c r="A18" s="11" t="s">
        <v>25</v>
      </c>
      <c r="B18" s="11" t="s">
        <v>26</v>
      </c>
      <c r="C18" s="11" t="s">
        <v>27</v>
      </c>
      <c r="D18" s="12">
        <v>4</v>
      </c>
      <c r="E18" s="11" t="s">
        <v>28</v>
      </c>
      <c r="F18" s="11" t="s">
        <v>29</v>
      </c>
      <c r="G18" s="11" t="s">
        <v>30</v>
      </c>
      <c r="H18" s="11" t="s">
        <v>31</v>
      </c>
      <c r="I18" s="11" t="s">
        <v>32</v>
      </c>
      <c r="J18" s="11" t="s">
        <v>33</v>
      </c>
      <c r="K18" s="11" t="s">
        <v>34</v>
      </c>
      <c r="L18" s="11" t="s">
        <v>35</v>
      </c>
      <c r="M18" s="11" t="s">
        <v>36</v>
      </c>
      <c r="N18" s="11" t="s">
        <v>37</v>
      </c>
      <c r="O18" s="11" t="s">
        <v>38</v>
      </c>
      <c r="P18" s="11"/>
      <c r="Q18" s="11" t="s">
        <v>39</v>
      </c>
      <c r="R18" s="13" t="s">
        <v>40</v>
      </c>
      <c r="S18" s="11" t="s">
        <v>41</v>
      </c>
      <c r="T18" s="11" t="s">
        <v>42</v>
      </c>
      <c r="U18" s="11" t="s">
        <v>43</v>
      </c>
      <c r="V18" s="1"/>
    </row>
    <row r="19" spans="1:22" ht="12.75" customHeight="1" hidden="1" thickTop="1">
      <c r="A19" s="6" t="s">
        <v>48</v>
      </c>
      <c r="B19" s="14" t="s">
        <v>45</v>
      </c>
      <c r="C19" s="15"/>
      <c r="D19" s="16" t="e">
        <f>#REF!-D20</f>
        <v>#REF!</v>
      </c>
      <c r="E19" s="16" t="e">
        <f>#REF!-E20</f>
        <v>#REF!</v>
      </c>
      <c r="F19" s="17" t="e">
        <f>#REF!</f>
        <v>#REF!</v>
      </c>
      <c r="G19" s="15" t="e">
        <f>#REF!</f>
        <v>#REF!</v>
      </c>
      <c r="H19" s="16" t="e">
        <f>E19</f>
        <v>#REF!</v>
      </c>
      <c r="I19" s="17" t="e">
        <f>#REF!</f>
        <v>#REF!</v>
      </c>
      <c r="J19" s="15" t="e">
        <f>#REF!</f>
        <v>#REF!</v>
      </c>
      <c r="K19" s="15" t="e">
        <f>#REF!</f>
        <v>#REF!</v>
      </c>
      <c r="L19" s="15" t="e">
        <f>I19</f>
        <v>#REF!</v>
      </c>
      <c r="M19" s="15" t="e">
        <f>#REF!</f>
        <v>#REF!</v>
      </c>
      <c r="N19" s="15" t="e">
        <f>#REF!</f>
        <v>#REF!</v>
      </c>
      <c r="O19" s="15" t="e">
        <f>#REF!</f>
        <v>#REF!</v>
      </c>
      <c r="P19" s="15"/>
      <c r="Q19" s="15" t="e">
        <f>M19</f>
        <v>#REF!</v>
      </c>
      <c r="R19" s="15" t="e">
        <f>#REF!</f>
        <v>#REF!</v>
      </c>
      <c r="S19" s="17" t="e">
        <f>#REF!</f>
        <v>#REF!</v>
      </c>
      <c r="T19" s="15" t="e">
        <f>#REF!</f>
        <v>#REF!</v>
      </c>
      <c r="U19" s="15" t="e">
        <f>R19</f>
        <v>#REF!</v>
      </c>
      <c r="V19" s="1"/>
    </row>
    <row r="20" spans="1:22" ht="12.75" customHeight="1" hidden="1">
      <c r="A20" s="7" t="s">
        <v>47</v>
      </c>
      <c r="B20" s="18" t="s">
        <v>46</v>
      </c>
      <c r="C20" s="15"/>
      <c r="D20" s="19">
        <v>908588</v>
      </c>
      <c r="E20" s="19">
        <v>908588</v>
      </c>
      <c r="F20" s="19" t="e">
        <f>#REF!-F19</f>
        <v>#REF!</v>
      </c>
      <c r="G20" s="19" t="e">
        <f>#REF!-G19</f>
        <v>#REF!</v>
      </c>
      <c r="H20" s="16" t="e">
        <f>#REF!-H19</f>
        <v>#REF!</v>
      </c>
      <c r="I20" s="20" t="e">
        <f>#REF!-I19</f>
        <v>#REF!</v>
      </c>
      <c r="J20" s="20" t="e">
        <f>#REF!-J19</f>
        <v>#REF!</v>
      </c>
      <c r="K20" s="20" t="e">
        <f>#REF!-K19</f>
        <v>#REF!</v>
      </c>
      <c r="L20" s="16" t="e">
        <f>#REF!-L19</f>
        <v>#REF!</v>
      </c>
      <c r="M20" s="20" t="e">
        <f>#REF!-M19</f>
        <v>#REF!</v>
      </c>
      <c r="N20" s="20" t="e">
        <f>#REF!-N19</f>
        <v>#REF!</v>
      </c>
      <c r="O20" s="20" t="e">
        <f>#REF!-O19</f>
        <v>#REF!</v>
      </c>
      <c r="P20" s="20"/>
      <c r="Q20" s="16" t="e">
        <f>#REF!-Q19</f>
        <v>#REF!</v>
      </c>
      <c r="R20" s="20" t="e">
        <f>#REF!-R19</f>
        <v>#REF!</v>
      </c>
      <c r="S20" s="20" t="e">
        <f>#REF!-S19</f>
        <v>#REF!</v>
      </c>
      <c r="T20" s="20" t="e">
        <f>#REF!-T19</f>
        <v>#REF!</v>
      </c>
      <c r="U20" s="16" t="e">
        <f>#REF!-U19</f>
        <v>#REF!</v>
      </c>
      <c r="V20" s="1"/>
    </row>
    <row r="21" spans="1:22" ht="35.25" customHeight="1">
      <c r="A21" s="6" t="s">
        <v>73</v>
      </c>
      <c r="B21" s="14" t="s">
        <v>50</v>
      </c>
      <c r="C21" s="15">
        <f aca="true" t="shared" si="0" ref="C21:U21">C23+C24</f>
        <v>32072.199999999997</v>
      </c>
      <c r="D21" s="15">
        <f t="shared" si="0"/>
        <v>11194.599999999999</v>
      </c>
      <c r="E21" s="15">
        <f t="shared" si="0"/>
        <v>2651.7</v>
      </c>
      <c r="F21" s="15">
        <f t="shared" si="0"/>
        <v>1846.6</v>
      </c>
      <c r="G21" s="15">
        <f t="shared" si="0"/>
        <v>1878.1</v>
      </c>
      <c r="H21" s="15">
        <f t="shared" si="0"/>
        <v>6376.4</v>
      </c>
      <c r="I21" s="15">
        <f>I23+I24</f>
        <v>3086.5</v>
      </c>
      <c r="J21" s="15">
        <f>J23+J24</f>
        <v>1731.7</v>
      </c>
      <c r="K21" s="15">
        <f>K23+K24</f>
        <v>0</v>
      </c>
      <c r="L21" s="15">
        <f t="shared" si="0"/>
        <v>4818.2</v>
      </c>
      <c r="M21" s="15">
        <f t="shared" si="0"/>
        <v>0</v>
      </c>
      <c r="N21" s="15">
        <f t="shared" si="0"/>
        <v>0</v>
      </c>
      <c r="O21" s="15">
        <f t="shared" si="0"/>
        <v>0</v>
      </c>
      <c r="P21" s="15">
        <f t="shared" si="0"/>
        <v>0</v>
      </c>
      <c r="Q21" s="15">
        <f t="shared" si="0"/>
        <v>0</v>
      </c>
      <c r="R21" s="15">
        <f t="shared" si="0"/>
        <v>0</v>
      </c>
      <c r="S21" s="15">
        <f t="shared" si="0"/>
        <v>0</v>
      </c>
      <c r="T21" s="15">
        <f t="shared" si="0"/>
        <v>0</v>
      </c>
      <c r="U21" s="15">
        <f t="shared" si="0"/>
        <v>0</v>
      </c>
      <c r="V21" s="36"/>
    </row>
    <row r="22" spans="1:22" ht="12" customHeight="1">
      <c r="A22" s="7" t="s">
        <v>53</v>
      </c>
      <c r="B22" s="14"/>
      <c r="C22" s="15"/>
      <c r="D22" s="19"/>
      <c r="E22" s="19"/>
      <c r="F22" s="19"/>
      <c r="G22" s="19"/>
      <c r="H22" s="16"/>
      <c r="I22" s="20"/>
      <c r="J22" s="20"/>
      <c r="K22" s="20"/>
      <c r="L22" s="16"/>
      <c r="M22" s="20"/>
      <c r="N22" s="20"/>
      <c r="O22" s="20"/>
      <c r="P22" s="20"/>
      <c r="Q22" s="16"/>
      <c r="R22" s="20"/>
      <c r="S22" s="20"/>
      <c r="T22" s="20"/>
      <c r="U22" s="16"/>
      <c r="V22" s="36"/>
    </row>
    <row r="23" spans="1:22" s="39" customFormat="1" ht="22.5" customHeight="1">
      <c r="A23" s="40" t="s">
        <v>75</v>
      </c>
      <c r="B23" s="43" t="s">
        <v>54</v>
      </c>
      <c r="C23" s="48">
        <v>19743.3</v>
      </c>
      <c r="D23" s="48">
        <f>H23+L23+Q23+U23</f>
        <v>6090.4</v>
      </c>
      <c r="E23" s="48">
        <v>1547</v>
      </c>
      <c r="F23" s="48">
        <v>907.6</v>
      </c>
      <c r="G23" s="48">
        <v>795.1</v>
      </c>
      <c r="H23" s="48">
        <f>E23+F23+G23</f>
        <v>3249.7</v>
      </c>
      <c r="I23" s="48">
        <v>2065</v>
      </c>
      <c r="J23" s="48">
        <v>775.7</v>
      </c>
      <c r="K23" s="48"/>
      <c r="L23" s="48">
        <f>I23+J23+K23</f>
        <v>2840.7</v>
      </c>
      <c r="M23" s="48"/>
      <c r="N23" s="48"/>
      <c r="O23" s="48"/>
      <c r="P23" s="48"/>
      <c r="Q23" s="48">
        <f>M23+N23+O23</f>
        <v>0</v>
      </c>
      <c r="R23" s="48"/>
      <c r="S23" s="48"/>
      <c r="T23" s="48"/>
      <c r="U23" s="48">
        <f>R23+S23+T23</f>
        <v>0</v>
      </c>
      <c r="V23" s="38"/>
    </row>
    <row r="24" spans="1:22" s="39" customFormat="1" ht="24" customHeight="1">
      <c r="A24" s="40" t="s">
        <v>76</v>
      </c>
      <c r="B24" s="43" t="s">
        <v>51</v>
      </c>
      <c r="C24" s="48">
        <v>12328.9</v>
      </c>
      <c r="D24" s="48">
        <f>H24+L24+Q24+U24</f>
        <v>5104.2</v>
      </c>
      <c r="E24" s="49">
        <v>1104.7</v>
      </c>
      <c r="F24" s="49">
        <v>939</v>
      </c>
      <c r="G24" s="49">
        <v>1083</v>
      </c>
      <c r="H24" s="48">
        <f>F24+G24+E24</f>
        <v>3126.7</v>
      </c>
      <c r="I24" s="48">
        <v>1021.5</v>
      </c>
      <c r="J24" s="48">
        <v>956</v>
      </c>
      <c r="K24" s="48"/>
      <c r="L24" s="48">
        <f>I24+J24+K24</f>
        <v>1977.5</v>
      </c>
      <c r="M24" s="48"/>
      <c r="N24" s="48"/>
      <c r="O24" s="48"/>
      <c r="P24" s="48"/>
      <c r="Q24" s="48">
        <f>M24+N24+O24</f>
        <v>0</v>
      </c>
      <c r="R24" s="48"/>
      <c r="S24" s="48"/>
      <c r="T24" s="48"/>
      <c r="U24" s="48">
        <f>R24+S24+T24</f>
        <v>0</v>
      </c>
      <c r="V24" s="38"/>
    </row>
    <row r="25" spans="1:22" s="37" customFormat="1" ht="29.25" customHeight="1">
      <c r="A25" s="40" t="s">
        <v>74</v>
      </c>
      <c r="B25" s="43" t="s">
        <v>52</v>
      </c>
      <c r="C25" s="48">
        <f>C27+C28+C29+C30+C31+C32+C33+C34</f>
        <v>32072.2</v>
      </c>
      <c r="D25" s="48">
        <f>H25+L25+Q25+U25</f>
        <v>12903.9</v>
      </c>
      <c r="E25" s="48">
        <f>E27+E28+E29+E30+E31+E32+E33+E34</f>
        <v>1812.3</v>
      </c>
      <c r="F25" s="48">
        <f>F27+F28+F29+F30+F31+F32+F33+F34</f>
        <v>2860.5</v>
      </c>
      <c r="G25" s="48">
        <f>G27+G28+G30+G31+G32+G33+G34+G29</f>
        <v>2548.7</v>
      </c>
      <c r="H25" s="48">
        <f>E25+F25+G25</f>
        <v>7221.5</v>
      </c>
      <c r="I25" s="48">
        <f>I27+I29+I31+I32+I34+I28</f>
        <v>3776.7</v>
      </c>
      <c r="J25" s="48">
        <f>J27+J29+J31+J32+J34+J28</f>
        <v>1905.7</v>
      </c>
      <c r="K25" s="48">
        <f>K27+K29+K31+K32+K34+K28</f>
        <v>0</v>
      </c>
      <c r="L25" s="48">
        <f>I25+J25+K25</f>
        <v>5682.4</v>
      </c>
      <c r="M25" s="48">
        <f>M27+M29+M31+M32+M34+M28</f>
        <v>0</v>
      </c>
      <c r="N25" s="48">
        <f>N27+N29+N31+N32+N34+N28</f>
        <v>0</v>
      </c>
      <c r="O25" s="48">
        <f>O27+O29+O31+O32+O34+O28</f>
        <v>0</v>
      </c>
      <c r="P25" s="48"/>
      <c r="Q25" s="48">
        <f>M25+N25+O25</f>
        <v>0</v>
      </c>
      <c r="R25" s="48">
        <f>R30+R31+R32+R33+R34+R29+R28+R27</f>
        <v>0</v>
      </c>
      <c r="S25" s="48">
        <f>S30+S31+S32+S33+S34+S27+S28+S29</f>
        <v>0</v>
      </c>
      <c r="T25" s="48">
        <f>T30+T31+T32+T34+T29+T28+T27</f>
        <v>0</v>
      </c>
      <c r="U25" s="48">
        <f>R25+S25+T25</f>
        <v>0</v>
      </c>
      <c r="V25" s="36"/>
    </row>
    <row r="26" spans="1:22" s="37" customFormat="1" ht="15.75" customHeight="1">
      <c r="A26" s="44" t="s">
        <v>53</v>
      </c>
      <c r="B26" s="43"/>
      <c r="C26" s="47"/>
      <c r="D26" s="47"/>
      <c r="E26" s="47"/>
      <c r="F26" s="47"/>
      <c r="G26" s="47"/>
      <c r="H26" s="48"/>
      <c r="I26" s="47"/>
      <c r="J26" s="47"/>
      <c r="K26" s="47"/>
      <c r="L26" s="48"/>
      <c r="M26" s="47"/>
      <c r="N26" s="47"/>
      <c r="O26" s="47"/>
      <c r="P26" s="47"/>
      <c r="Q26" s="48"/>
      <c r="R26" s="47"/>
      <c r="S26" s="47"/>
      <c r="T26" s="47"/>
      <c r="U26" s="48"/>
      <c r="V26" s="36"/>
    </row>
    <row r="27" spans="1:22" s="37" customFormat="1" ht="21" customHeight="1">
      <c r="A27" s="45" t="s">
        <v>83</v>
      </c>
      <c r="B27" s="43" t="s">
        <v>55</v>
      </c>
      <c r="C27" s="48">
        <v>8758.5</v>
      </c>
      <c r="D27" s="48">
        <f aca="true" t="shared" si="1" ref="D27:D34">H27+L27+Q27+U27</f>
        <v>2969.3</v>
      </c>
      <c r="E27" s="47">
        <v>141.1</v>
      </c>
      <c r="F27" s="47">
        <v>744.8</v>
      </c>
      <c r="G27" s="47">
        <v>681.6</v>
      </c>
      <c r="H27" s="48">
        <f>E27+F27+G27</f>
        <v>1567.5</v>
      </c>
      <c r="I27" s="47">
        <v>675.4</v>
      </c>
      <c r="J27" s="47">
        <v>726.4</v>
      </c>
      <c r="K27" s="47"/>
      <c r="L27" s="48">
        <f>I27+J27+K27</f>
        <v>1401.8</v>
      </c>
      <c r="M27" s="47"/>
      <c r="N27" s="47"/>
      <c r="O27" s="47"/>
      <c r="P27" s="47"/>
      <c r="Q27" s="48">
        <f>M27+N27+O27</f>
        <v>0</v>
      </c>
      <c r="R27" s="47"/>
      <c r="S27" s="47"/>
      <c r="T27" s="47"/>
      <c r="U27" s="48">
        <f>R27+S27+T27</f>
        <v>0</v>
      </c>
      <c r="V27" s="36"/>
    </row>
    <row r="28" spans="1:22" s="37" customFormat="1" ht="23.25" customHeight="1">
      <c r="A28" s="40" t="s">
        <v>84</v>
      </c>
      <c r="B28" s="43" t="s">
        <v>56</v>
      </c>
      <c r="C28" s="48">
        <v>11152.8</v>
      </c>
      <c r="D28" s="48">
        <f t="shared" si="1"/>
        <v>4153.9</v>
      </c>
      <c r="E28" s="47">
        <v>454.2</v>
      </c>
      <c r="F28" s="47">
        <v>853.5</v>
      </c>
      <c r="G28" s="47">
        <v>769</v>
      </c>
      <c r="H28" s="48">
        <f>E28+F28+G28</f>
        <v>2076.7</v>
      </c>
      <c r="I28" s="47">
        <v>918</v>
      </c>
      <c r="J28" s="47">
        <v>1159.2</v>
      </c>
      <c r="K28" s="47"/>
      <c r="L28" s="48">
        <f>I28+J28+K28</f>
        <v>2077.2</v>
      </c>
      <c r="M28" s="47"/>
      <c r="N28" s="47"/>
      <c r="O28" s="47"/>
      <c r="P28" s="47"/>
      <c r="Q28" s="48">
        <f>M28+N28+O28</f>
        <v>0</v>
      </c>
      <c r="R28" s="47"/>
      <c r="S28" s="47"/>
      <c r="T28" s="47"/>
      <c r="U28" s="48">
        <f>R28+S28+T28</f>
        <v>0</v>
      </c>
      <c r="V28" s="36"/>
    </row>
    <row r="29" spans="1:22" s="37" customFormat="1" ht="26.25" customHeight="1">
      <c r="A29" s="40" t="s">
        <v>88</v>
      </c>
      <c r="B29" s="43" t="s">
        <v>57</v>
      </c>
      <c r="C29" s="48">
        <v>53</v>
      </c>
      <c r="D29" s="48">
        <f t="shared" si="1"/>
        <v>19.6</v>
      </c>
      <c r="E29" s="47"/>
      <c r="F29" s="47">
        <v>4.2</v>
      </c>
      <c r="G29" s="47">
        <v>4.1</v>
      </c>
      <c r="H29" s="48">
        <f>E29+F29+G29</f>
        <v>8.3</v>
      </c>
      <c r="I29" s="47">
        <v>7.2</v>
      </c>
      <c r="J29" s="47">
        <v>4.1</v>
      </c>
      <c r="K29" s="47"/>
      <c r="L29" s="48">
        <f>I29+J29+K29</f>
        <v>11.3</v>
      </c>
      <c r="M29" s="47"/>
      <c r="N29" s="47"/>
      <c r="O29" s="47"/>
      <c r="P29" s="47"/>
      <c r="Q29" s="48">
        <f>M29+N29+O29</f>
        <v>0</v>
      </c>
      <c r="R29" s="47"/>
      <c r="S29" s="47"/>
      <c r="T29" s="47"/>
      <c r="U29" s="48">
        <f>R29+S29+T29</f>
        <v>0</v>
      </c>
      <c r="V29" s="36"/>
    </row>
    <row r="30" spans="1:22" s="37" customFormat="1" ht="44.25" customHeight="1">
      <c r="A30" s="40" t="s">
        <v>80</v>
      </c>
      <c r="B30" s="43" t="s">
        <v>58</v>
      </c>
      <c r="C30" s="48"/>
      <c r="D30" s="48">
        <f t="shared" si="1"/>
        <v>0</v>
      </c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38"/>
    </row>
    <row r="31" spans="1:23" s="37" customFormat="1" ht="23.25" customHeight="1">
      <c r="A31" s="40" t="s">
        <v>77</v>
      </c>
      <c r="B31" s="43" t="s">
        <v>59</v>
      </c>
      <c r="C31" s="48">
        <v>11908.1</v>
      </c>
      <c r="D31" s="48">
        <f t="shared" si="1"/>
        <v>5698.7</v>
      </c>
      <c r="E31" s="47">
        <v>1169</v>
      </c>
      <c r="F31" s="47">
        <v>1257</v>
      </c>
      <c r="G31" s="47">
        <v>1094</v>
      </c>
      <c r="H31" s="48">
        <f>E31+F31+G31</f>
        <v>3520</v>
      </c>
      <c r="I31" s="47">
        <v>2162.7</v>
      </c>
      <c r="J31" s="47">
        <v>16</v>
      </c>
      <c r="K31" s="47"/>
      <c r="L31" s="48">
        <f>I31+J31+K31</f>
        <v>2178.7</v>
      </c>
      <c r="M31" s="47"/>
      <c r="N31" s="47"/>
      <c r="O31" s="47"/>
      <c r="P31" s="48"/>
      <c r="Q31" s="48">
        <f>M31+N31+O31</f>
        <v>0</v>
      </c>
      <c r="R31" s="47"/>
      <c r="S31" s="47"/>
      <c r="T31" s="47"/>
      <c r="U31" s="48">
        <f>R31+S31+T31</f>
        <v>0</v>
      </c>
      <c r="V31" s="38"/>
      <c r="W31" s="39"/>
    </row>
    <row r="32" spans="1:23" s="37" customFormat="1" ht="58.5" customHeight="1">
      <c r="A32" s="40" t="s">
        <v>81</v>
      </c>
      <c r="B32" s="43" t="s">
        <v>85</v>
      </c>
      <c r="C32" s="48">
        <v>0</v>
      </c>
      <c r="D32" s="48">
        <f t="shared" si="1"/>
        <v>0</v>
      </c>
      <c r="E32" s="48"/>
      <c r="F32" s="48"/>
      <c r="G32" s="48"/>
      <c r="H32" s="48">
        <f>E32+F32+G32</f>
        <v>0</v>
      </c>
      <c r="I32" s="47"/>
      <c r="J32" s="48"/>
      <c r="K32" s="48"/>
      <c r="L32" s="48">
        <f>I32+J32+K32</f>
        <v>0</v>
      </c>
      <c r="M32" s="48"/>
      <c r="N32" s="48"/>
      <c r="O32" s="48"/>
      <c r="P32" s="48"/>
      <c r="Q32" s="48"/>
      <c r="R32" s="48"/>
      <c r="S32" s="48"/>
      <c r="T32" s="48"/>
      <c r="U32" s="48"/>
      <c r="V32" s="38"/>
      <c r="W32" s="39"/>
    </row>
    <row r="33" spans="1:23" s="37" customFormat="1" ht="45.75" customHeight="1">
      <c r="A33" s="40" t="s">
        <v>82</v>
      </c>
      <c r="B33" s="43" t="s">
        <v>87</v>
      </c>
      <c r="C33" s="48"/>
      <c r="D33" s="48">
        <f t="shared" si="1"/>
        <v>0</v>
      </c>
      <c r="E33" s="48"/>
      <c r="F33" s="48"/>
      <c r="G33" s="48"/>
      <c r="H33" s="48"/>
      <c r="I33" s="47"/>
      <c r="J33" s="48"/>
      <c r="K33" s="48"/>
      <c r="L33" s="48"/>
      <c r="M33" s="48"/>
      <c r="N33" s="48"/>
      <c r="O33" s="48"/>
      <c r="P33" s="48"/>
      <c r="Q33" s="48"/>
      <c r="R33" s="48"/>
      <c r="S33" s="48"/>
      <c r="T33" s="48"/>
      <c r="U33" s="48"/>
      <c r="V33" s="38"/>
      <c r="W33" s="39"/>
    </row>
    <row r="34" spans="1:23" s="37" customFormat="1" ht="26.25" customHeight="1">
      <c r="A34" s="40" t="s">
        <v>86</v>
      </c>
      <c r="B34" s="43" t="s">
        <v>89</v>
      </c>
      <c r="C34" s="48">
        <v>199.8</v>
      </c>
      <c r="D34" s="48">
        <f t="shared" si="1"/>
        <v>62.4</v>
      </c>
      <c r="E34" s="47">
        <v>48</v>
      </c>
      <c r="F34" s="47">
        <v>1</v>
      </c>
      <c r="G34" s="48"/>
      <c r="H34" s="48">
        <f>E34+F34+G34</f>
        <v>49</v>
      </c>
      <c r="I34" s="47">
        <v>13.4</v>
      </c>
      <c r="J34" s="48"/>
      <c r="K34" s="48"/>
      <c r="L34" s="48">
        <f>I34+J34+K34</f>
        <v>13.4</v>
      </c>
      <c r="M34" s="47"/>
      <c r="N34" s="48"/>
      <c r="O34" s="48"/>
      <c r="P34" s="48"/>
      <c r="Q34" s="48">
        <f>M34+N34+O34</f>
        <v>0</v>
      </c>
      <c r="R34" s="48"/>
      <c r="S34" s="48"/>
      <c r="T34" s="48"/>
      <c r="U34" s="48">
        <f>R34+S34+T34</f>
        <v>0</v>
      </c>
      <c r="V34" s="38"/>
      <c r="W34" s="39"/>
    </row>
    <row r="35" spans="1:22" s="37" customFormat="1" ht="22.5" customHeight="1">
      <c r="A35" s="40" t="s">
        <v>60</v>
      </c>
      <c r="B35" s="43" t="s">
        <v>61</v>
      </c>
      <c r="C35" s="48">
        <f>C21-C25</f>
        <v>0</v>
      </c>
      <c r="D35" s="48">
        <f>D21-D25</f>
        <v>-1709.300000000001</v>
      </c>
      <c r="E35" s="48">
        <f>E21-E25</f>
        <v>839.3999999999999</v>
      </c>
      <c r="F35" s="48">
        <f>F21-F25</f>
        <v>-1013.9000000000001</v>
      </c>
      <c r="G35" s="48">
        <f>G21-G25</f>
        <v>-670.5999999999999</v>
      </c>
      <c r="H35" s="48">
        <f>E35+F35+G35</f>
        <v>-845.1000000000001</v>
      </c>
      <c r="I35" s="47">
        <f>I21-I25</f>
        <v>-690.1999999999998</v>
      </c>
      <c r="J35" s="48">
        <f>J21-J25</f>
        <v>-174</v>
      </c>
      <c r="K35" s="48">
        <f>K21-K25</f>
        <v>0</v>
      </c>
      <c r="L35" s="48">
        <f>I35+J35+K35</f>
        <v>-864.1999999999998</v>
      </c>
      <c r="M35" s="47">
        <f>M21-M25</f>
        <v>0</v>
      </c>
      <c r="N35" s="47">
        <f>N21-N25</f>
        <v>0</v>
      </c>
      <c r="O35" s="47">
        <f>O21-O25</f>
        <v>0</v>
      </c>
      <c r="P35" s="48">
        <f>P21-P25</f>
        <v>0</v>
      </c>
      <c r="Q35" s="48">
        <f>M35+N35+O35</f>
        <v>0</v>
      </c>
      <c r="R35" s="48">
        <f>R21-R25</f>
        <v>0</v>
      </c>
      <c r="S35" s="48">
        <f>S21-S25</f>
        <v>0</v>
      </c>
      <c r="T35" s="48">
        <f>T21-T25</f>
        <v>0</v>
      </c>
      <c r="U35" s="48">
        <f>R35+S35+T35</f>
        <v>0</v>
      </c>
      <c r="V35" s="36"/>
    </row>
    <row r="36" spans="1:22" s="37" customFormat="1" ht="34.5" customHeight="1">
      <c r="A36" s="40" t="s">
        <v>62</v>
      </c>
      <c r="B36" s="43" t="s">
        <v>63</v>
      </c>
      <c r="C36" s="48"/>
      <c r="D36" s="48">
        <v>1709.3</v>
      </c>
      <c r="E36" s="48">
        <v>-839.4</v>
      </c>
      <c r="F36" s="48">
        <v>1013.9</v>
      </c>
      <c r="G36" s="48">
        <v>670.6</v>
      </c>
      <c r="H36" s="48"/>
      <c r="I36" s="48">
        <v>690.2</v>
      </c>
      <c r="J36" s="48">
        <v>174.1</v>
      </c>
      <c r="K36" s="48"/>
      <c r="L36" s="48"/>
      <c r="M36" s="48"/>
      <c r="N36" s="48"/>
      <c r="O36" s="48"/>
      <c r="P36" s="48"/>
      <c r="Q36" s="48"/>
      <c r="R36" s="48"/>
      <c r="S36" s="48"/>
      <c r="T36" s="48"/>
      <c r="U36" s="48"/>
      <c r="V36" s="36"/>
    </row>
    <row r="37" spans="1:22" s="37" customFormat="1" ht="42" customHeight="1">
      <c r="A37" s="40" t="s">
        <v>64</v>
      </c>
      <c r="B37" s="43" t="s">
        <v>65</v>
      </c>
      <c r="C37" s="48"/>
      <c r="D37" s="48"/>
      <c r="E37" s="48"/>
      <c r="F37" s="48"/>
      <c r="G37" s="48"/>
      <c r="H37" s="48"/>
      <c r="I37" s="48"/>
      <c r="J37" s="48"/>
      <c r="K37" s="48"/>
      <c r="L37" s="48"/>
      <c r="M37" s="48"/>
      <c r="N37" s="48"/>
      <c r="O37" s="48"/>
      <c r="P37" s="48"/>
      <c r="Q37" s="48"/>
      <c r="R37" s="48"/>
      <c r="S37" s="48"/>
      <c r="T37" s="48"/>
      <c r="U37" s="48"/>
      <c r="V37" s="36"/>
    </row>
    <row r="38" spans="1:22" s="37" customFormat="1" ht="54" customHeight="1">
      <c r="A38" s="40" t="s">
        <v>95</v>
      </c>
      <c r="B38" s="43" t="s">
        <v>66</v>
      </c>
      <c r="C38" s="48">
        <f>C39</f>
        <v>0</v>
      </c>
      <c r="D38" s="48">
        <f aca="true" t="shared" si="2" ref="D38:U38">D39</f>
        <v>0</v>
      </c>
      <c r="E38" s="48">
        <f t="shared" si="2"/>
        <v>0</v>
      </c>
      <c r="F38" s="48">
        <f t="shared" si="2"/>
        <v>0</v>
      </c>
      <c r="G38" s="48">
        <f t="shared" si="2"/>
        <v>0</v>
      </c>
      <c r="H38" s="48">
        <f t="shared" si="2"/>
        <v>0</v>
      </c>
      <c r="I38" s="48">
        <f t="shared" si="2"/>
        <v>0</v>
      </c>
      <c r="J38" s="48">
        <f t="shared" si="2"/>
        <v>0</v>
      </c>
      <c r="K38" s="48">
        <f t="shared" si="2"/>
        <v>0</v>
      </c>
      <c r="L38" s="48">
        <f t="shared" si="2"/>
        <v>0</v>
      </c>
      <c r="M38" s="48">
        <f t="shared" si="2"/>
        <v>0</v>
      </c>
      <c r="N38" s="48">
        <f t="shared" si="2"/>
        <v>0</v>
      </c>
      <c r="O38" s="48">
        <f t="shared" si="2"/>
        <v>0</v>
      </c>
      <c r="P38" s="48">
        <f t="shared" si="2"/>
        <v>0</v>
      </c>
      <c r="Q38" s="48">
        <f t="shared" si="2"/>
        <v>0</v>
      </c>
      <c r="R38" s="48">
        <f t="shared" si="2"/>
        <v>0</v>
      </c>
      <c r="S38" s="48">
        <f t="shared" si="2"/>
        <v>0</v>
      </c>
      <c r="T38" s="48">
        <f t="shared" si="2"/>
        <v>0</v>
      </c>
      <c r="U38" s="48">
        <f t="shared" si="2"/>
        <v>0</v>
      </c>
      <c r="V38" s="36"/>
    </row>
    <row r="39" spans="1:22" s="37" customFormat="1" ht="37.5" customHeight="1">
      <c r="A39" s="44" t="s">
        <v>90</v>
      </c>
      <c r="B39" s="42" t="s">
        <v>67</v>
      </c>
      <c r="C39" s="47">
        <v>0</v>
      </c>
      <c r="D39" s="47"/>
      <c r="E39" s="50"/>
      <c r="F39" s="50"/>
      <c r="G39" s="50"/>
      <c r="H39" s="48">
        <f>E39+F39+G39</f>
        <v>0</v>
      </c>
      <c r="I39" s="47"/>
      <c r="J39" s="47"/>
      <c r="K39" s="47"/>
      <c r="L39" s="48">
        <f>I39+J39+K39</f>
        <v>0</v>
      </c>
      <c r="M39" s="47"/>
      <c r="N39" s="47"/>
      <c r="O39" s="47"/>
      <c r="P39" s="47"/>
      <c r="Q39" s="48">
        <f>M39+N39+O39</f>
        <v>0</v>
      </c>
      <c r="R39" s="47"/>
      <c r="S39" s="47"/>
      <c r="T39" s="47"/>
      <c r="U39" s="48">
        <f>R39+S39+T39</f>
        <v>0</v>
      </c>
      <c r="V39" s="36"/>
    </row>
    <row r="40" spans="1:22" s="37" customFormat="1" ht="75" customHeight="1">
      <c r="A40" s="45" t="s">
        <v>96</v>
      </c>
      <c r="B40" s="43" t="s">
        <v>68</v>
      </c>
      <c r="C40" s="48">
        <f aca="true" t="shared" si="3" ref="C40:K40">C35+C37-C38</f>
        <v>0</v>
      </c>
      <c r="D40" s="48">
        <f t="shared" si="3"/>
        <v>-1709.300000000001</v>
      </c>
      <c r="E40" s="48">
        <f t="shared" si="3"/>
        <v>839.3999999999999</v>
      </c>
      <c r="F40" s="48">
        <f t="shared" si="3"/>
        <v>-1013.9000000000001</v>
      </c>
      <c r="G40" s="48">
        <f t="shared" si="3"/>
        <v>-670.5999999999999</v>
      </c>
      <c r="H40" s="48">
        <f t="shared" si="3"/>
        <v>-845.1000000000001</v>
      </c>
      <c r="I40" s="48">
        <f t="shared" si="3"/>
        <v>-690.1999999999998</v>
      </c>
      <c r="J40" s="48">
        <f t="shared" si="3"/>
        <v>-174</v>
      </c>
      <c r="K40" s="48">
        <f t="shared" si="3"/>
        <v>0</v>
      </c>
      <c r="L40" s="48">
        <f>L35+L37-L38</f>
        <v>-864.1999999999998</v>
      </c>
      <c r="M40" s="48">
        <f>M35+M37+M38</f>
        <v>0</v>
      </c>
      <c r="N40" s="48">
        <f>N35+N37+N38</f>
        <v>0</v>
      </c>
      <c r="O40" s="48">
        <f>O35+O37+O38</f>
        <v>0</v>
      </c>
      <c r="P40" s="48">
        <f>P35+P37-P38</f>
        <v>0</v>
      </c>
      <c r="Q40" s="48">
        <f>M40+N40+O40</f>
        <v>0</v>
      </c>
      <c r="R40" s="48">
        <f>R35+R37+R38</f>
        <v>0</v>
      </c>
      <c r="S40" s="48">
        <f>S35+S37+S38</f>
        <v>0</v>
      </c>
      <c r="T40" s="48">
        <f>T35+T37+T38</f>
        <v>0</v>
      </c>
      <c r="U40" s="48">
        <f>R40+S40+T40</f>
        <v>0</v>
      </c>
      <c r="V40" s="36"/>
    </row>
    <row r="41" spans="1:22" s="37" customFormat="1" ht="76.5" customHeight="1">
      <c r="A41" s="41" t="s">
        <v>91</v>
      </c>
      <c r="B41" s="43" t="s">
        <v>69</v>
      </c>
      <c r="C41" s="51"/>
      <c r="D41" s="47"/>
      <c r="E41" s="47">
        <v>5300.9</v>
      </c>
      <c r="F41" s="47">
        <v>6140.3</v>
      </c>
      <c r="G41" s="47">
        <v>5126.4</v>
      </c>
      <c r="H41" s="48">
        <f>E41+F41+G41</f>
        <v>16567.6</v>
      </c>
      <c r="I41" s="47">
        <v>4455.8</v>
      </c>
      <c r="J41" s="47">
        <v>3765.6</v>
      </c>
      <c r="K41" s="47"/>
      <c r="L41" s="48">
        <f>I41+J41+K41</f>
        <v>8221.4</v>
      </c>
      <c r="M41" s="47"/>
      <c r="N41" s="47"/>
      <c r="O41" s="47"/>
      <c r="P41" s="47"/>
      <c r="Q41" s="48">
        <f>M41</f>
        <v>0</v>
      </c>
      <c r="R41" s="47"/>
      <c r="S41" s="47"/>
      <c r="T41" s="47"/>
      <c r="U41" s="48">
        <f>R41</f>
        <v>0</v>
      </c>
      <c r="V41" s="36"/>
    </row>
    <row r="42" spans="1:22" s="37" customFormat="1" ht="72.75" customHeight="1">
      <c r="A42" s="41" t="s">
        <v>98</v>
      </c>
      <c r="B42" s="43" t="s">
        <v>70</v>
      </c>
      <c r="C42" s="51">
        <v>5300.9</v>
      </c>
      <c r="D42" s="47"/>
      <c r="E42" s="47">
        <v>6140.3</v>
      </c>
      <c r="F42" s="47">
        <v>5126.4</v>
      </c>
      <c r="G42" s="47">
        <v>4455.8</v>
      </c>
      <c r="H42" s="48">
        <f>E42+F42+G42</f>
        <v>15722.5</v>
      </c>
      <c r="I42" s="47">
        <v>3765.6</v>
      </c>
      <c r="J42" s="47">
        <v>3591.6</v>
      </c>
      <c r="K42" s="47"/>
      <c r="L42" s="48">
        <f>I42+J42+K42</f>
        <v>7357.2</v>
      </c>
      <c r="M42" s="47"/>
      <c r="N42" s="47"/>
      <c r="O42" s="47"/>
      <c r="P42" s="47"/>
      <c r="Q42" s="48">
        <f>O42</f>
        <v>0</v>
      </c>
      <c r="R42" s="47"/>
      <c r="S42" s="47"/>
      <c r="T42" s="47"/>
      <c r="U42" s="48">
        <f>T42</f>
        <v>0</v>
      </c>
      <c r="V42" s="36"/>
    </row>
    <row r="43" spans="1:22" s="37" customFormat="1" ht="110.25" customHeight="1">
      <c r="A43" s="41" t="s">
        <v>92</v>
      </c>
      <c r="B43" s="43" t="s">
        <v>71</v>
      </c>
      <c r="C43" s="48">
        <f aca="true" t="shared" si="4" ref="C43:K43">C41-C42</f>
        <v>-5300.9</v>
      </c>
      <c r="D43" s="48">
        <f t="shared" si="4"/>
        <v>0</v>
      </c>
      <c r="E43" s="48">
        <f t="shared" si="4"/>
        <v>-839.4000000000005</v>
      </c>
      <c r="F43" s="48">
        <f t="shared" si="4"/>
        <v>1013.9000000000005</v>
      </c>
      <c r="G43" s="48">
        <f t="shared" si="4"/>
        <v>670.5999999999995</v>
      </c>
      <c r="H43" s="48">
        <f t="shared" si="4"/>
        <v>845.0999999999985</v>
      </c>
      <c r="I43" s="48">
        <f t="shared" si="4"/>
        <v>690.2000000000003</v>
      </c>
      <c r="J43" s="48">
        <f t="shared" si="4"/>
        <v>174</v>
      </c>
      <c r="K43" s="48">
        <f t="shared" si="4"/>
        <v>0</v>
      </c>
      <c r="L43" s="48">
        <f aca="true" t="shared" si="5" ref="L43:Q43">L41-L42</f>
        <v>864.1999999999998</v>
      </c>
      <c r="M43" s="48">
        <f t="shared" si="5"/>
        <v>0</v>
      </c>
      <c r="N43" s="47">
        <f t="shared" si="5"/>
        <v>0</v>
      </c>
      <c r="O43" s="47">
        <f t="shared" si="5"/>
        <v>0</v>
      </c>
      <c r="P43" s="47">
        <f t="shared" si="5"/>
        <v>0</v>
      </c>
      <c r="Q43" s="48">
        <f t="shared" si="5"/>
        <v>0</v>
      </c>
      <c r="R43" s="47">
        <f>R41-R42</f>
        <v>0</v>
      </c>
      <c r="S43" s="47">
        <f>S41-S42</f>
        <v>0</v>
      </c>
      <c r="T43" s="47">
        <f>T41-T42</f>
        <v>0</v>
      </c>
      <c r="U43" s="48">
        <f>U41-U42</f>
        <v>0</v>
      </c>
      <c r="V43" s="36"/>
    </row>
    <row r="44" spans="1:22" s="37" customFormat="1" ht="61.5" customHeight="1">
      <c r="A44" s="46" t="s">
        <v>79</v>
      </c>
      <c r="B44" s="43" t="s">
        <v>72</v>
      </c>
      <c r="C44" s="52"/>
      <c r="D44" s="47">
        <f>H44+L44+Q44+U44</f>
        <v>0</v>
      </c>
      <c r="E44" s="52"/>
      <c r="F44" s="52"/>
      <c r="G44" s="52"/>
      <c r="H44" s="48"/>
      <c r="I44" s="52"/>
      <c r="J44" s="52"/>
      <c r="K44" s="52"/>
      <c r="L44" s="48">
        <f>I44+J44+K44</f>
        <v>0</v>
      </c>
      <c r="M44" s="52"/>
      <c r="N44" s="52"/>
      <c r="O44" s="52"/>
      <c r="P44" s="48"/>
      <c r="Q44" s="48">
        <f>M44+N44+O44</f>
        <v>0</v>
      </c>
      <c r="R44" s="52"/>
      <c r="S44" s="52"/>
      <c r="T44" s="52"/>
      <c r="U44" s="48">
        <f>R44+S44+T44</f>
        <v>0</v>
      </c>
      <c r="V44" s="36"/>
    </row>
    <row r="45" spans="1:22" ht="51" customHeight="1">
      <c r="A45" s="3"/>
      <c r="B45" s="3"/>
      <c r="C45" s="3"/>
      <c r="D45" s="54" t="s">
        <v>99</v>
      </c>
      <c r="E45" s="54"/>
      <c r="F45" s="54"/>
      <c r="G45" s="54"/>
      <c r="H45" s="55"/>
      <c r="I45" s="26"/>
      <c r="J45" s="34"/>
      <c r="K45" s="35"/>
      <c r="L45" s="60" t="s">
        <v>100</v>
      </c>
      <c r="M45" s="61"/>
      <c r="N45" s="61"/>
      <c r="O45" s="3"/>
      <c r="P45" s="3"/>
      <c r="Q45" s="3"/>
      <c r="R45" s="3"/>
      <c r="S45" s="3"/>
      <c r="T45" s="3"/>
      <c r="U45" s="3"/>
      <c r="V45" s="1"/>
    </row>
    <row r="46" spans="1:22" ht="18" customHeight="1">
      <c r="A46" s="3"/>
      <c r="B46" s="3"/>
      <c r="C46" s="3"/>
      <c r="D46" s="28"/>
      <c r="E46" s="28"/>
      <c r="F46" s="28"/>
      <c r="G46" s="28"/>
      <c r="H46" s="28"/>
      <c r="I46" s="28"/>
      <c r="J46" s="28"/>
      <c r="K46" s="28"/>
      <c r="L46" s="10"/>
      <c r="M46" s="10"/>
      <c r="N46" s="10"/>
      <c r="O46" s="3"/>
      <c r="P46" s="3"/>
      <c r="Q46" s="3"/>
      <c r="R46" s="3"/>
      <c r="S46" s="3"/>
      <c r="T46" s="3"/>
      <c r="U46" s="3"/>
      <c r="V46" s="1"/>
    </row>
    <row r="47" spans="1:22" ht="12.75" hidden="1">
      <c r="A47" s="1"/>
      <c r="B47" s="1"/>
      <c r="C47" s="1"/>
      <c r="D47" s="29" t="s">
        <v>44</v>
      </c>
      <c r="E47" s="26"/>
      <c r="F47" s="26"/>
      <c r="G47" s="26"/>
      <c r="H47" s="30"/>
      <c r="I47" s="30"/>
      <c r="J47" s="27" t="s">
        <v>49</v>
      </c>
      <c r="K47" s="31"/>
      <c r="L47" s="31"/>
      <c r="M47" s="1"/>
      <c r="N47" s="1"/>
      <c r="O47" s="1"/>
      <c r="P47" s="1"/>
      <c r="Q47" s="1"/>
      <c r="R47" s="1"/>
      <c r="S47" s="1"/>
      <c r="T47" s="1"/>
      <c r="U47" s="1"/>
      <c r="V47" s="1"/>
    </row>
    <row r="48" spans="1:22" ht="52.5" customHeight="1" hidden="1">
      <c r="A48" s="1"/>
      <c r="B48" s="1"/>
      <c r="C48" s="1"/>
      <c r="D48" s="62"/>
      <c r="E48" s="63"/>
      <c r="F48" s="63"/>
      <c r="G48" s="63"/>
      <c r="H48" s="63"/>
      <c r="I48" s="63"/>
      <c r="J48" s="63"/>
      <c r="K48" s="63"/>
      <c r="L48" s="63"/>
      <c r="M48" s="1"/>
      <c r="N48" s="1"/>
      <c r="O48" s="5"/>
      <c r="P48" s="1"/>
      <c r="Q48" s="1"/>
      <c r="R48" s="1"/>
      <c r="S48" s="1"/>
      <c r="T48" s="1"/>
      <c r="U48" s="1"/>
      <c r="V48" s="1"/>
    </row>
    <row r="49" spans="3:14" ht="24.75" customHeight="1">
      <c r="C49" s="4"/>
      <c r="D49" s="64" t="s">
        <v>93</v>
      </c>
      <c r="E49" s="64"/>
      <c r="F49" s="64"/>
      <c r="G49" s="64"/>
      <c r="H49" s="64"/>
      <c r="I49" s="33"/>
      <c r="J49" s="32"/>
      <c r="K49" s="32"/>
      <c r="L49" s="64" t="s">
        <v>94</v>
      </c>
      <c r="M49" s="65"/>
      <c r="N49" s="65"/>
    </row>
    <row r="50" ht="12.75" hidden="1">
      <c r="C50" s="4" t="e">
        <f>C24-#REF!</f>
        <v>#REF!</v>
      </c>
    </row>
    <row r="51" ht="12.75" hidden="1">
      <c r="C51" s="4" t="e">
        <f>C23+#REF!</f>
        <v>#REF!</v>
      </c>
    </row>
    <row r="52" ht="12.75" hidden="1">
      <c r="C52" s="4" t="e">
        <f>C51-#REF!</f>
        <v>#REF!</v>
      </c>
    </row>
    <row r="54" ht="12.75">
      <c r="A54" s="25"/>
    </row>
    <row r="55" ht="12.75">
      <c r="A55" s="25"/>
    </row>
  </sheetData>
  <sheetProtection/>
  <mergeCells count="20">
    <mergeCell ref="A15:A17"/>
    <mergeCell ref="B15:B17"/>
    <mergeCell ref="C15:C17"/>
    <mergeCell ref="D15:D17"/>
    <mergeCell ref="Q15:Q17"/>
    <mergeCell ref="R15:T16"/>
    <mergeCell ref="N3:O3"/>
    <mergeCell ref="N4:R4"/>
    <mergeCell ref="N5:R9"/>
    <mergeCell ref="L45:N45"/>
    <mergeCell ref="D48:L48"/>
    <mergeCell ref="D49:H49"/>
    <mergeCell ref="L49:N49"/>
    <mergeCell ref="U15:U17"/>
    <mergeCell ref="E15:G16"/>
    <mergeCell ref="H15:H17"/>
    <mergeCell ref="I15:K16"/>
    <mergeCell ref="L15:L17"/>
    <mergeCell ref="D45:H45"/>
    <mergeCell ref="M15:O16"/>
  </mergeCells>
  <printOptions/>
  <pageMargins left="0.1968503937007874" right="0.2362204724409449" top="0.1968503937007874" bottom="0.1968503937007874" header="0.15748031496062992" footer="0.1574803149606299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dfbnp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otd</dc:creator>
  <cp:keywords/>
  <dc:description/>
  <cp:lastModifiedBy>Пользователь Windows</cp:lastModifiedBy>
  <cp:lastPrinted>2015-12-24T04:35:22Z</cp:lastPrinted>
  <dcterms:created xsi:type="dcterms:W3CDTF">2011-02-18T08:58:48Z</dcterms:created>
  <dcterms:modified xsi:type="dcterms:W3CDTF">2019-06-06T07:40:16Z</dcterms:modified>
  <cp:category/>
  <cp:version/>
  <cp:contentType/>
  <cp:contentStatus/>
</cp:coreProperties>
</file>