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ПРИЛ.1" sheetId="1" r:id="rId1"/>
    <sheet name="Прил.2" sheetId="2" r:id="rId2"/>
    <sheet name="Прил.3" sheetId="3" r:id="rId3"/>
    <sheet name="Лист1" sheetId="4" r:id="rId4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Titles" localSheetId="0">'ПРИЛ.1'!$12:$12</definedName>
  </definedNames>
  <calcPr fullCalcOnLoad="1"/>
</workbook>
</file>

<file path=xl/sharedStrings.xml><?xml version="1.0" encoding="utf-8"?>
<sst xmlns="http://schemas.openxmlformats.org/spreadsheetml/2006/main" count="427" uniqueCount="340">
  <si>
    <t xml:space="preserve">  Оплата работ, услуг</t>
  </si>
  <si>
    <t xml:space="preserve">  Безвозмездные перечисления бюджетам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</si>
  <si>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</si>
  <si>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</si>
  <si>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</si>
  <si>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</si>
  <si>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</si>
  <si>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</si>
  <si>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</si>
  <si>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</si>
  <si>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</si>
  <si>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</si>
  <si>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</si>
  <si>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</si>
  <si>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</si>
  <si>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ФИЗИЧЕСКАЯ КУЛЬТУРА И СПОРТ</t>
  </si>
  <si>
    <t xml:space="preserve">  Массовый спорт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</si>
  <si>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</si>
  <si>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</si>
  <si>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</si>
  <si>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</si>
  <si>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</si>
  <si>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</si>
  <si>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</si>
  <si>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</si>
  <si>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</si>
  <si>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</si>
  <si>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</si>
  <si>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</si>
  <si>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</si>
  <si>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</si>
  <si>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</si>
  <si>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</si>
  <si>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</si>
  <si>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</si>
  <si>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</si>
  <si>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</si>
  <si>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</si>
  <si>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</si>
  <si>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</si>
  <si>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</si>
  <si>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</si>
  <si>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</si>
  <si>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</si>
  <si>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</si>
  <si>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</si>
  <si>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</si>
  <si>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</si>
  <si>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</si>
  <si>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</si>
  <si>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</si>
  <si>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</si>
  <si>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</si>
  <si>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</si>
  <si>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</si>
  <si>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</si>
  <si>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</si>
  <si>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</si>
  <si>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</si>
  <si>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</si>
  <si>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</si>
  <si>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</si>
  <si>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</si>
  <si>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</si>
  <si>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</si>
  <si>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</si>
  <si>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</si>
  <si>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</si>
  <si>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</si>
  <si>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</si>
  <si>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</si>
  <si>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</si>
  <si>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УТВЕРЖДЕН</t>
  </si>
  <si>
    <t xml:space="preserve">постановлением  администрации </t>
  </si>
  <si>
    <t>муниципального образования</t>
  </si>
  <si>
    <t>Красносельское Юрьев-Польского района</t>
  </si>
  <si>
    <t>ОТЧЕТ ОБ ИСПОЛНЕНИИ БЮДЖЕТА МУНИЦИПАЛЬНОГО ОБРАЗОВАНИЯ КРАСНОСЕЛЬСКОЕ ЮРЬЕВ-ПОЛЬСКОГО РАЙОНА</t>
  </si>
  <si>
    <t xml:space="preserve">ПО ДОХОДАМ, ФУНКЦИОНАЛЬНОЙ СТРУКТУРЕ РАСХОДОВ И ИСТОЧНИКОВ ФИНАНСИРОВАНИЯ ДЕФИЦИТА БЮДЖЕТА </t>
  </si>
  <si>
    <t xml:space="preserve">Код дохода, расхода </t>
  </si>
  <si>
    <t>План  (тыс.руб.)</t>
  </si>
  <si>
    <t>Кассовое исполнение (тыс.руб.)</t>
  </si>
  <si>
    <t>% исполнения</t>
  </si>
  <si>
    <t xml:space="preserve"> Наименование показателя</t>
  </si>
  <si>
    <t>Доходы бюджета - ИТОГО</t>
  </si>
  <si>
    <t>Расходы бюджета - ИТОГО</t>
  </si>
  <si>
    <t xml:space="preserve">в том числе: </t>
  </si>
  <si>
    <t>Результат исполнения бюджета (дефицит / профицит)</t>
  </si>
  <si>
    <t>х</t>
  </si>
  <si>
    <t>3</t>
  </si>
  <si>
    <t>4</t>
  </si>
  <si>
    <t>5</t>
  </si>
  <si>
    <t>-</t>
  </si>
  <si>
    <t xml:space="preserve">  Увеличение прочих остатков денежных средств бюджетов поселений</t>
  </si>
  <si>
    <t xml:space="preserve">  Уменьшение прочих остатков денежных средств бюджетов поселений</t>
  </si>
  <si>
    <t xml:space="preserve">  Общегосударственные вопросы</t>
  </si>
  <si>
    <t xml:space="preserve"> 000 0100 0000000 000 000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</si>
  <si>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</si>
  <si>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</t>
  </si>
  <si>
    <t xml:space="preserve">  Прочие выплаты</t>
  </si>
  <si>
    <t xml:space="preserve">постановлением администрации </t>
  </si>
  <si>
    <t xml:space="preserve"> муниципального образования </t>
  </si>
  <si>
    <t>ОТЧЕТ</t>
  </si>
  <si>
    <t xml:space="preserve">ОБ ИСПОЛНЕНИИ БЮДЖЕТА МУНИЦИПАЛЬНОГО ОБРАЗОВАНИЯ КРАСНОСЕЛЬСКОЕ </t>
  </si>
  <si>
    <t>(тыс.руб.)</t>
  </si>
  <si>
    <t>п/п Наменование расходов</t>
  </si>
  <si>
    <t>Глава</t>
  </si>
  <si>
    <t>Раздел, подраздел</t>
  </si>
  <si>
    <t>Целевая статья</t>
  </si>
  <si>
    <t>Вид  расходов</t>
  </si>
  <si>
    <t>1.Администрация муниципального образования Красносельское</t>
  </si>
  <si>
    <t>000</t>
  </si>
  <si>
    <t>0000000</t>
  </si>
  <si>
    <t>0104</t>
  </si>
  <si>
    <t>1.2.Глава местной администрации (исполнительно-распорядительного органа муниципального образования)</t>
  </si>
  <si>
    <t>1.3.Центральный аппарат</t>
  </si>
  <si>
    <t>0111</t>
  </si>
  <si>
    <t>0113</t>
  </si>
  <si>
    <t>0203</t>
  </si>
  <si>
    <t>0309</t>
  </si>
  <si>
    <t>0501</t>
  </si>
  <si>
    <t>0801</t>
  </si>
  <si>
    <t>1003</t>
  </si>
  <si>
    <t>1102</t>
  </si>
  <si>
    <t>0000</t>
  </si>
  <si>
    <t>000000</t>
  </si>
  <si>
    <t>2.1.Обеспечение деятельности подведомственных учреждений</t>
  </si>
  <si>
    <t>2.2.Уличное освещение</t>
  </si>
  <si>
    <t>0503</t>
  </si>
  <si>
    <t>Итого расходов</t>
  </si>
  <si>
    <t>№ п/п</t>
  </si>
  <si>
    <t>Дата и номер постановления, распоряжения главы администрации муниципального образования Красносельское</t>
  </si>
  <si>
    <t>На какие цели</t>
  </si>
  <si>
    <t>Выделено</t>
  </si>
  <si>
    <t>Кассовый расход</t>
  </si>
  <si>
    <t>Администрации муниципального образования Красносельское:</t>
  </si>
  <si>
    <t>ИТОГО</t>
  </si>
  <si>
    <t>1001</t>
  </si>
  <si>
    <t>2. Муниципальное учреждение "Центр услуг муниципального образования Красносельское"</t>
  </si>
  <si>
    <t>Источники финансирования дефицита бюджета-всего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</si>
  <si>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</si>
  <si>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</si>
  <si>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</si>
  <si>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</si>
  <si>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000 01 05 02 01 10 0000 000</t>
  </si>
  <si>
    <t>Штрафы,санкции,возмещение ущерба</t>
  </si>
  <si>
    <t>000 1163305010 0000140</t>
  </si>
  <si>
    <t>540</t>
  </si>
  <si>
    <t>121</t>
  </si>
  <si>
    <t>244</t>
  </si>
  <si>
    <t>321</t>
  </si>
  <si>
    <t xml:space="preserve"> Налог на доходы физических лиц с доходов, облагаемых по налоговой ставке, установленной статьей 228 Налогового кодекса Российской Федерации</t>
  </si>
  <si>
    <t>Единый сельсскохозяйственный налог</t>
  </si>
  <si>
    <t>Прочие неналоговые доходы</t>
  </si>
  <si>
    <t>000 1170105010 0000 180</t>
  </si>
  <si>
    <t>ОБРАЗОВАНИЕ</t>
  </si>
  <si>
    <t>630</t>
  </si>
  <si>
    <t>0707</t>
  </si>
  <si>
    <t>870</t>
  </si>
  <si>
    <t>000 1010203001 0000 110</t>
  </si>
  <si>
    <t xml:space="preserve">  Обеспечение деятельности финансовых, налоговых и таможенных органов и органов финансового(финансово-бюджетного надзора)</t>
  </si>
  <si>
    <t>Обслуживание государственного и муниципального долга</t>
  </si>
  <si>
    <t>000 0102 00 00 00 0000 000</t>
  </si>
  <si>
    <t>0106</t>
  </si>
  <si>
    <t>570</t>
  </si>
  <si>
    <t>Погашение кредитов от других бюджетов бюджетной системы</t>
  </si>
  <si>
    <t xml:space="preserve">1.18.Дворцы культуры, другие учреждения культуры (на выполнение переданных полномочий) </t>
  </si>
  <si>
    <t>1.19 Расходы за счет средств субсидии на предоставление мер социальной поддержки по оплате жилья и коммунальных услуг отдельным категориям граждан в муниципальной сфере культуры (на выполнение переданных полномочий)</t>
  </si>
  <si>
    <t xml:space="preserve"> 000 1060604310 0000 110</t>
  </si>
  <si>
    <t xml:space="preserve"> 000 1060603310 0000 110</t>
  </si>
  <si>
    <t>ДОХОДЫ ОТ ПРОДАЖИ МАТЕРИАЛЬНЫХ И НЕМАТЕРИАЛЬНЫХ АКТИВОВ</t>
  </si>
  <si>
    <t>000 1140205010 0000 410</t>
  </si>
  <si>
    <t>Доходы от реализации иного имущества,находящегося в собственности сельских поселений</t>
  </si>
  <si>
    <t>000 1140205310 0000 410</t>
  </si>
  <si>
    <t>Расходы на выплаты персоналу государственных(муниципальных органов)</t>
  </si>
  <si>
    <t>Фонд оплаты труда государственных(муниципальных органов)</t>
  </si>
  <si>
    <t xml:space="preserve">  Взносы по обязательному социальному страхованию на выплаты работникам  государственных(муниципальных)органов</t>
  </si>
  <si>
    <t>Прочая закупка товаров, работ и услуг</t>
  </si>
  <si>
    <t>Уплата налогов, сборов и иных платежей</t>
  </si>
  <si>
    <t>Межбюджетные трансферты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</si>
  <si>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</si>
  <si>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</si>
  <si>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работникам учреждений</t>
  </si>
  <si>
    <t xml:space="preserve">Взносы по обязательному социальному страхованию </t>
  </si>
  <si>
    <t>Субсидии некоммкрческим организациям (за исключениемгос.(муниципальных)учреждений</t>
  </si>
  <si>
    <t>СОЦИАЛЬНАЯ ПОЛИТИКА</t>
  </si>
  <si>
    <t>Пенсионное обеспечение</t>
  </si>
  <si>
    <t>Социальное обеспечение</t>
  </si>
  <si>
    <t xml:space="preserve">000 90 00 00 00 00 0000 </t>
  </si>
  <si>
    <t>7790000110</t>
  </si>
  <si>
    <t>000000000</t>
  </si>
  <si>
    <t>9990000110</t>
  </si>
  <si>
    <t>100</t>
  </si>
  <si>
    <t>999008Ч590</t>
  </si>
  <si>
    <t>9990000000</t>
  </si>
  <si>
    <t>9990020000</t>
  </si>
  <si>
    <t>9990051180</t>
  </si>
  <si>
    <t>0200120070</t>
  </si>
  <si>
    <t>0300120100</t>
  </si>
  <si>
    <t>0300420270</t>
  </si>
  <si>
    <t>0300360010</t>
  </si>
  <si>
    <t>0300296010</t>
  </si>
  <si>
    <t>0300520130</t>
  </si>
  <si>
    <t>0900120200</t>
  </si>
  <si>
    <t>9990020220</t>
  </si>
  <si>
    <t>052018Д590</t>
  </si>
  <si>
    <t>0520270236</t>
  </si>
  <si>
    <t>0520270396</t>
  </si>
  <si>
    <t>05201S0396</t>
  </si>
  <si>
    <t>9990010010</t>
  </si>
  <si>
    <t>9990020010</t>
  </si>
  <si>
    <t>1200120250</t>
  </si>
  <si>
    <t>9990000590</t>
  </si>
  <si>
    <t>0800120140</t>
  </si>
  <si>
    <t>9990020170</t>
  </si>
  <si>
    <t>0800220160</t>
  </si>
  <si>
    <t>0800320180</t>
  </si>
  <si>
    <t>9990020190</t>
  </si>
  <si>
    <t>0605</t>
  </si>
  <si>
    <t>9990020210</t>
  </si>
  <si>
    <t xml:space="preserve">  №71 от 14.04.2017</t>
  </si>
  <si>
    <t>ЗА 1 квартал 2017 ГОДА</t>
  </si>
  <si>
    <t>НАЛОГИ НА СОВОКУПНЫЙ ДОХОД</t>
  </si>
  <si>
    <t>000 1050300000 0000 110</t>
  </si>
  <si>
    <t>000 1050000000 0000 110</t>
  </si>
  <si>
    <t xml:space="preserve"> 000 2021000000 0000 151</t>
  </si>
  <si>
    <t xml:space="preserve"> 000 2021500100 0000 151</t>
  </si>
  <si>
    <t xml:space="preserve"> 000 2021500110 0000 151</t>
  </si>
  <si>
    <t xml:space="preserve"> 000 2022999910 0000 151</t>
  </si>
  <si>
    <t xml:space="preserve"> 000 2023000000 0000 151</t>
  </si>
  <si>
    <t xml:space="preserve"> 000 2023511800 0000 151</t>
  </si>
  <si>
    <t xml:space="preserve"> 000 2023511810 0000 151</t>
  </si>
  <si>
    <t>ПРОЧИЕ БЕЗВОЗМЕЗДНЫЕ ПОСТУПЛЕНИЯ</t>
  </si>
  <si>
    <t>Прочие безвозмездные поступления в бюджеты сельских поселений</t>
  </si>
  <si>
    <t>000 2070000000 0000 180</t>
  </si>
  <si>
    <t>000 2070503010 0000 180</t>
  </si>
  <si>
    <t xml:space="preserve"> 000 0104 0000000000 000</t>
  </si>
  <si>
    <t xml:space="preserve"> 000 0104 0000000000 000 </t>
  </si>
  <si>
    <t xml:space="preserve"> 000 0104 0000000000 100 </t>
  </si>
  <si>
    <t xml:space="preserve"> 000 0104 0000000000 121</t>
  </si>
  <si>
    <t xml:space="preserve"> 000 0104 0000000000 112</t>
  </si>
  <si>
    <t xml:space="preserve"> 000 0104 0000000000 129</t>
  </si>
  <si>
    <t>000 0104 0000000000 244</t>
  </si>
  <si>
    <t xml:space="preserve"> 000 0104 0000000000 850</t>
  </si>
  <si>
    <t xml:space="preserve"> 000 0106 0000000000 000</t>
  </si>
  <si>
    <t xml:space="preserve"> 000 0106 0000000000 540</t>
  </si>
  <si>
    <t xml:space="preserve"> 000 0111 0000000000 800</t>
  </si>
  <si>
    <t xml:space="preserve"> 000 0113 0000000000 000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</si>
  <si>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</si>
  <si>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</si>
  <si>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</si>
  <si>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</si>
  <si>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000 0113 0000000000 244</t>
  </si>
  <si>
    <t xml:space="preserve"> 000 0113 0000000000 800</t>
  </si>
  <si>
    <t xml:space="preserve"> 000 0203 0000000000 000 </t>
  </si>
  <si>
    <t xml:space="preserve"> 000 0203 0000000000 121</t>
  </si>
  <si>
    <t xml:space="preserve"> 000 0203 0000000000 129</t>
  </si>
  <si>
    <t xml:space="preserve"> 000 0203 0000000000 244</t>
  </si>
  <si>
    <t xml:space="preserve"> 000 0300 0000000000 000 </t>
  </si>
  <si>
    <t xml:space="preserve"> 000 0309 0000000000 000</t>
  </si>
  <si>
    <t xml:space="preserve"> 000 0309 0000000000 200</t>
  </si>
  <si>
    <t xml:space="preserve"> 000 0309 0000000000 244</t>
  </si>
  <si>
    <t xml:space="preserve"> 000 0200 0000000000 000</t>
  </si>
  <si>
    <t xml:space="preserve"> 000 0500 0000000000 000 </t>
  </si>
  <si>
    <t xml:space="preserve"> 000 0501 0000000000 000</t>
  </si>
  <si>
    <t xml:space="preserve"> 000 0501 0000000000 000 </t>
  </si>
  <si>
    <t xml:space="preserve"> 000 0501 0000000000 244</t>
  </si>
  <si>
    <t xml:space="preserve"> 000 0503 0000000000 000 </t>
  </si>
  <si>
    <t xml:space="preserve"> 000 0503 0000000000 244</t>
  </si>
  <si>
    <t xml:space="preserve"> 000 0501 0000000000 634</t>
  </si>
  <si>
    <t>Национальная экономика</t>
  </si>
  <si>
    <t>Сельское хозяйство и рыболовство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</si>
  <si>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</si>
  <si>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000 0400 0000000000 000</t>
  </si>
  <si>
    <t>000 0405 0000000000 000</t>
  </si>
  <si>
    <t>000 0405 0000000000 412</t>
  </si>
  <si>
    <t xml:space="preserve"> 000 0600 0000000000 000 </t>
  </si>
  <si>
    <t xml:space="preserve"> 000 0605 0000000000 000</t>
  </si>
  <si>
    <t xml:space="preserve"> 000 0605 0000000000 244</t>
  </si>
  <si>
    <t xml:space="preserve">000 0707 0000000000 000 </t>
  </si>
  <si>
    <t>000 0707 0000000000 244</t>
  </si>
  <si>
    <t xml:space="preserve"> 000 0800 0000000000 000</t>
  </si>
  <si>
    <t xml:space="preserve"> 000 0801 0000000000 000</t>
  </si>
  <si>
    <t xml:space="preserve"> 000 0801 0000000000 540</t>
  </si>
  <si>
    <t>000 1000 0000000000 000</t>
  </si>
  <si>
    <t>000 1001 0000000000 300</t>
  </si>
  <si>
    <t>000 1003 0000000000 300</t>
  </si>
  <si>
    <t>Иные межбюджетные трансферты</t>
  </si>
  <si>
    <t>000 1003 0000000000540</t>
  </si>
  <si>
    <t xml:space="preserve"> 000 1100 0000000000 000 </t>
  </si>
  <si>
    <t xml:space="preserve"> 000 1102 0000000000 000</t>
  </si>
  <si>
    <t xml:space="preserve"> 000 1102 0000000000 244</t>
  </si>
  <si>
    <t>000 1301 0000000000 730</t>
  </si>
  <si>
    <t>27774,1</t>
  </si>
  <si>
    <t xml:space="preserve"> </t>
  </si>
  <si>
    <t>7352,2</t>
  </si>
  <si>
    <t xml:space="preserve"> № 71  от 14 .04.2017</t>
  </si>
  <si>
    <t>ПО ВЕДОМСТВЕННОЙ СТРУКТУРЕ РАСХОДОВ ЗА  1 квартал 2017 ГОДА</t>
  </si>
  <si>
    <t>План на 2017 год по решению о бюджете</t>
  </si>
  <si>
    <t>Профинан сировано на 01.04.2017 г.</t>
  </si>
  <si>
    <t>Кассовый расход на 01.04.2017 г.</t>
  </si>
  <si>
    <t>Остаток на счете на 01.04.2017 г.</t>
  </si>
  <si>
    <t>9990000190</t>
  </si>
  <si>
    <t>1.4.Выполнение функций органами местного самоуправления</t>
  </si>
  <si>
    <t>1300280030</t>
  </si>
  <si>
    <t>322</t>
  </si>
  <si>
    <t>15002S0816</t>
  </si>
  <si>
    <t>0405</t>
  </si>
  <si>
    <t>1300140180</t>
  </si>
  <si>
    <t>412</t>
  </si>
  <si>
    <t>1.5.Обеспечение деятельности финансовых, налоговых и таможенных органов и органов финансового надзора</t>
  </si>
  <si>
    <t>1.6.Резервный фонд администрации муниципального образования Красносельское</t>
  </si>
  <si>
    <t>1.7.Другие общегосударственные вопросы</t>
  </si>
  <si>
    <t>1.8.Расходы за счет субвенции на осуществление первичного воинского учета на территориях, где отсутствуют военные комиссариаты</t>
  </si>
  <si>
    <t>1.9.Мероприятия по целевой программе "Обеспечение первичных мер пожарной безопасности на территории муниципального образования Красносельское на 2009-2011 годы"</t>
  </si>
  <si>
    <t>1.10.Мероприятия по грантовой поддержке местных инициатив граждан, проживающих в сельской местности</t>
  </si>
  <si>
    <t>1.11 Обеспечение мероприятий по текущему ремонту муниципального жилья</t>
  </si>
  <si>
    <t>1.12 Оплата взносов на капитальный ремонт в Фонд капитального ремонта</t>
  </si>
  <si>
    <t xml:space="preserve">1.13 Обеспечение деятельности  муниципальных учреждений по текущему ремонту многоквартирных домов </t>
  </si>
  <si>
    <t>1.14 Софинансирование мероприятий по капитальному ремонту многоквартирных домов</t>
  </si>
  <si>
    <t>1.15 Информационно-справочные услуги</t>
  </si>
  <si>
    <t>1.16.Расходы по МП "Возведение, сохранение и реконструкция военно-мемориальных объектов на 2014-2016 годы"</t>
  </si>
  <si>
    <t>1.17.Молодежная политика и оздоровление детей</t>
  </si>
  <si>
    <t>1.22.Пенсионное обеспечение муниципальных служащих</t>
  </si>
  <si>
    <t>1.23.Расходы на улучшение жилищных условий граждан, проживающих в сельской местности</t>
  </si>
  <si>
    <t>1.25.Пособия по социальной помощи населения</t>
  </si>
  <si>
    <t>1.26.Физическая культура и спорт</t>
  </si>
  <si>
    <t>1.24.Софинансирование на обеспечение жильем многодетных семей</t>
  </si>
  <si>
    <t>1.21.Расходы за счет средств субсидии на реал.Указа Президента РФ"О мерах по реализации гос.политики"на софинансир.расходных обяз.поэтапного повыш.средней зарплаты раб.муниц.учр.культуры</t>
  </si>
  <si>
    <t>1.20.Расходы за счет средств субсидии на реал.Указа Президента РФ"О мерах по реализации гос.политики"на софинансир.расходных обяз.поэтапного повыш.средней зарплаты раб.муниц.учр.культуры</t>
  </si>
  <si>
    <t>2.3. Озеленение</t>
  </si>
  <si>
    <t>2.4.Организация и содержание мест захоронения</t>
  </si>
  <si>
    <t>2.5.Прочие мероприятия по благоустройству городских округов и поселений</t>
  </si>
  <si>
    <t>2.6.Расходы на прочие мероприятия по благоустройству</t>
  </si>
  <si>
    <t>2.7.Природоохранные мероприятия</t>
  </si>
  <si>
    <t>от № 71 от 14.04.2017</t>
  </si>
  <si>
    <t>Отчет  об использовании резервного фонда администрации муниципального образования Красносельское Юрьев-Польского района  за 1 квартал 2017 года</t>
  </si>
  <si>
    <t>28.12.2016 № 46-р</t>
  </si>
  <si>
    <t xml:space="preserve"> на оказание материальной помощи Новосадовой Е.В., в связи с трудным материальным положением</t>
  </si>
  <si>
    <t>30.01.2017 №1-р</t>
  </si>
  <si>
    <t xml:space="preserve"> на оказание материальной помощи Боковой Е.Н., в связи с трудным материальным положением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</si>
</sst>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right" shrinkToFit="1"/>
    </xf>
    <xf numFmtId="181" fontId="1" fillId="0" borderId="16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1"/>
    </xf>
    <xf numFmtId="49" fontId="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2"/>
    </xf>
    <xf numFmtId="49" fontId="0" fillId="0" borderId="10" xfId="0" applyNumberFormat="1" applyFont="1" applyFill="1" applyBorder="1" applyAlignment="1">
      <alignment horizontal="center" shrinkToFit="1"/>
    </xf>
    <xf numFmtId="181" fontId="0" fillId="0" borderId="10" xfId="0" applyNumberFormat="1" applyFont="1" applyFill="1" applyBorder="1" applyAlignment="1">
      <alignment horizontal="right" shrinkToFit="1"/>
    </xf>
    <xf numFmtId="49" fontId="1" fillId="0" borderId="10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right"/>
    </xf>
    <xf numFmtId="181" fontId="0" fillId="0" borderId="16" xfId="0" applyNumberFormat="1" applyFont="1" applyFill="1" applyBorder="1" applyAlignment="1">
      <alignment horizontal="right" shrinkToFit="1"/>
    </xf>
    <xf numFmtId="181" fontId="1" fillId="0" borderId="16" xfId="0" applyNumberFormat="1" applyFont="1" applyFill="1" applyBorder="1" applyAlignment="1">
      <alignment horizontal="right" shrinkToFi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 indent="2"/>
    </xf>
    <xf numFmtId="49" fontId="1" fillId="0" borderId="10" xfId="0" applyNumberFormat="1" applyFont="1" applyFill="1" applyBorder="1" applyAlignment="1">
      <alignment horizontal="center" shrinkToFit="1"/>
    </xf>
    <xf numFmtId="181" fontId="1" fillId="0" borderId="1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0" fillId="0" borderId="17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1" fillId="0" borderId="19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" fillId="0" borderId="20" xfId="0" applyFont="1" applyBorder="1" applyAlignment="1">
      <alignment/>
    </xf>
    <xf numFmtId="14" fontId="1" fillId="0" borderId="20" xfId="0" applyNumberFormat="1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2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11" xfId="0" applyFont="1" applyFill="1" applyBorder="1" applyAlignment="1">
      <alignment horizontal="left" wrapText="1" indent="2"/>
    </xf>
    <xf numFmtId="49" fontId="1" fillId="0" borderId="17" xfId="0" applyNumberFormat="1" applyFont="1" applyFill="1" applyBorder="1" applyAlignment="1">
      <alignment horizontal="center" shrinkToFit="1"/>
    </xf>
    <xf numFmtId="181" fontId="1" fillId="0" borderId="17" xfId="0" applyNumberFormat="1" applyFont="1" applyFill="1" applyBorder="1" applyAlignment="1">
      <alignment horizontal="right" shrinkToFit="1"/>
    </xf>
    <xf numFmtId="2" fontId="0" fillId="0" borderId="16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2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24" xfId="0" applyFont="1" applyBorder="1" applyAlignment="1">
      <alignment horizontal="center" vertical="top" wrapText="1"/>
    </xf>
    <xf numFmtId="0" fontId="30" fillId="0" borderId="18" xfId="0" applyFont="1" applyBorder="1" applyAlignment="1">
      <alignment vertical="top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right" vertical="top" wrapText="1"/>
    </xf>
    <xf numFmtId="0" fontId="31" fillId="0" borderId="25" xfId="0" applyFont="1" applyBorder="1" applyAlignment="1">
      <alignment/>
    </xf>
    <xf numFmtId="0" fontId="31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20"/>
  <sheetViews>
    <sheetView showGridLines="0" showZeros="0" zoomScale="115" zoomScaleNormal="115" zoomScaleSheetLayoutView="70" zoomScalePageLayoutView="0" workbookViewId="0" topLeftCell="A61">
      <selection activeCell="F118" sqref="F118"/>
    </sheetView>
  </sheetViews>
  <sheetFormatPr defaultColWidth="9.125" defaultRowHeight="12.75"/>
  <cols>
    <col min="1" max="1" width="68.875" style="2" customWidth="1"/>
    <col min="2" max="2" width="27.50390625" style="2" customWidth="1"/>
    <col min="3" max="3" width="12.00390625" style="3" customWidth="1"/>
    <col min="4" max="5" width="12.50390625" style="3" customWidth="1"/>
    <col min="6" max="16384" width="9.125" style="1" customWidth="1"/>
  </cols>
  <sheetData>
    <row r="1" spans="1:5" s="4" customFormat="1" ht="12.75">
      <c r="A1" s="7"/>
      <c r="B1" s="7"/>
      <c r="C1" s="101" t="s">
        <v>72</v>
      </c>
      <c r="D1" s="101"/>
      <c r="E1" s="101"/>
    </row>
    <row r="2" spans="1:5" s="4" customFormat="1" ht="12.75">
      <c r="A2" s="7"/>
      <c r="B2" s="7"/>
      <c r="C2" s="102" t="s">
        <v>73</v>
      </c>
      <c r="D2" s="102"/>
      <c r="E2" s="102"/>
    </row>
    <row r="3" spans="1:5" s="4" customFormat="1" ht="12.75">
      <c r="A3" s="7"/>
      <c r="B3" s="7"/>
      <c r="C3" s="102" t="s">
        <v>74</v>
      </c>
      <c r="D3" s="102"/>
      <c r="E3" s="102"/>
    </row>
    <row r="4" spans="1:5" s="4" customFormat="1" ht="12.75">
      <c r="A4" s="7"/>
      <c r="B4" s="7"/>
      <c r="C4" s="102" t="s">
        <v>75</v>
      </c>
      <c r="D4" s="102"/>
      <c r="E4" s="102"/>
    </row>
    <row r="5" spans="1:5" s="4" customFormat="1" ht="12.75">
      <c r="A5" s="7"/>
      <c r="B5" s="7"/>
      <c r="C5" s="21" t="s">
        <v>219</v>
      </c>
      <c r="D5" s="20"/>
      <c r="E5" s="20"/>
    </row>
    <row r="6" spans="1:5" s="4" customFormat="1" ht="12.75">
      <c r="A6" s="22"/>
      <c r="B6" s="22"/>
      <c r="C6" s="22"/>
      <c r="D6" s="22"/>
      <c r="E6" s="22"/>
    </row>
    <row r="7" spans="1:5" s="4" customFormat="1" ht="12.75">
      <c r="A7" s="100" t="s">
        <v>76</v>
      </c>
      <c r="B7" s="100"/>
      <c r="C7" s="100"/>
      <c r="D7" s="100"/>
      <c r="E7" s="100"/>
    </row>
    <row r="8" spans="1:5" s="4" customFormat="1" ht="12.75">
      <c r="A8" s="100" t="s">
        <v>77</v>
      </c>
      <c r="B8" s="100"/>
      <c r="C8" s="100"/>
      <c r="D8" s="100"/>
      <c r="E8" s="100"/>
    </row>
    <row r="9" spans="1:5" s="4" customFormat="1" ht="12.75">
      <c r="A9" s="100" t="s">
        <v>220</v>
      </c>
      <c r="B9" s="100"/>
      <c r="C9" s="100"/>
      <c r="D9" s="100"/>
      <c r="E9" s="100"/>
    </row>
    <row r="10" spans="1:5" s="4" customFormat="1" ht="13.5" thickBot="1">
      <c r="A10" s="22"/>
      <c r="B10" s="22"/>
      <c r="C10" s="22"/>
      <c r="D10" s="22"/>
      <c r="E10" s="22"/>
    </row>
    <row r="11" spans="1:5" s="4" customFormat="1" ht="39">
      <c r="A11" s="23" t="s">
        <v>82</v>
      </c>
      <c r="B11" s="24" t="s">
        <v>78</v>
      </c>
      <c r="C11" s="24" t="s">
        <v>79</v>
      </c>
      <c r="D11" s="24" t="s">
        <v>80</v>
      </c>
      <c r="E11" s="25" t="s">
        <v>81</v>
      </c>
    </row>
    <row r="12" spans="1:5" ht="12.75">
      <c r="A12" s="26">
        <v>1</v>
      </c>
      <c r="B12" s="27">
        <v>2</v>
      </c>
      <c r="C12" s="28" t="s">
        <v>88</v>
      </c>
      <c r="D12" s="28" t="s">
        <v>89</v>
      </c>
      <c r="E12" s="29" t="s">
        <v>90</v>
      </c>
    </row>
    <row r="13" spans="1:5" ht="12.75">
      <c r="A13" s="30" t="s">
        <v>83</v>
      </c>
      <c r="B13" s="31" t="s">
        <v>87</v>
      </c>
      <c r="C13" s="32">
        <f>C15+C45</f>
        <v>27774.1</v>
      </c>
      <c r="D13" s="32">
        <f>D15+D45</f>
        <v>6190.7</v>
      </c>
      <c r="E13" s="33">
        <f>D13/C13*100</f>
        <v>22.28947112597708</v>
      </c>
    </row>
    <row r="14" spans="1:5" ht="12.75">
      <c r="A14" s="34" t="s">
        <v>85</v>
      </c>
      <c r="B14" s="35"/>
      <c r="C14" s="36"/>
      <c r="D14" s="36"/>
      <c r="E14" s="33"/>
    </row>
    <row r="15" spans="1:5" ht="12.75">
      <c r="A15" s="38" t="s">
        <v>17</v>
      </c>
      <c r="B15" s="39" t="s">
        <v>18</v>
      </c>
      <c r="C15" s="40">
        <f>C16+C22+C30+C37+C44+C41+C20</f>
        <v>17308</v>
      </c>
      <c r="D15" s="40">
        <f>D16+D22+D30+D37+D44+D20</f>
        <v>3019.7</v>
      </c>
      <c r="E15" s="58">
        <v>49.8</v>
      </c>
    </row>
    <row r="16" spans="1:5" ht="12.75">
      <c r="A16" s="38" t="s">
        <v>19</v>
      </c>
      <c r="B16" s="39" t="s">
        <v>20</v>
      </c>
      <c r="C16" s="40">
        <f>C17</f>
        <v>1400</v>
      </c>
      <c r="D16" s="40">
        <f>D17+D18+D19</f>
        <v>331</v>
      </c>
      <c r="E16" s="58">
        <f>D16/C16*100</f>
        <v>23.642857142857142</v>
      </c>
    </row>
    <row r="17" spans="1:5" ht="12.75">
      <c r="A17" s="38" t="s">
        <v>21</v>
      </c>
      <c r="B17" s="39" t="s">
        <v>22</v>
      </c>
      <c r="C17" s="40">
        <v>1400</v>
      </c>
      <c r="D17" s="40">
        <v>330.5</v>
      </c>
      <c r="E17" s="58">
        <f aca="true" t="shared" si="0" ref="E17:E58">D17/C17*100</f>
        <v>23.607142857142858</v>
      </c>
    </row>
    <row r="18" spans="1:5" ht="39">
      <c r="A18" s="38" t="s">
        <v>23</v>
      </c>
      <c r="B18" s="39" t="s">
        <v>24</v>
      </c>
      <c r="C18" s="40">
        <v>0</v>
      </c>
      <c r="D18" s="40">
        <v>0.1</v>
      </c>
      <c r="E18" s="37"/>
    </row>
    <row r="19" spans="1:5" ht="39">
      <c r="A19" s="38" t="s">
        <v>150</v>
      </c>
      <c r="B19" s="39" t="s">
        <v>158</v>
      </c>
      <c r="C19" s="40"/>
      <c r="D19" s="40">
        <v>0.4</v>
      </c>
      <c r="E19" s="37"/>
    </row>
    <row r="20" spans="1:5" ht="12.75">
      <c r="A20" s="38" t="s">
        <v>221</v>
      </c>
      <c r="B20" s="39" t="s">
        <v>223</v>
      </c>
      <c r="C20" s="40">
        <f>C21</f>
        <v>14</v>
      </c>
      <c r="D20" s="40">
        <f>D21</f>
        <v>29</v>
      </c>
      <c r="E20" s="37">
        <f>E21</f>
        <v>207.14285714285717</v>
      </c>
    </row>
    <row r="21" spans="1:5" ht="12.75" customHeight="1">
      <c r="A21" s="38" t="s">
        <v>151</v>
      </c>
      <c r="B21" s="39" t="s">
        <v>222</v>
      </c>
      <c r="C21" s="40">
        <v>14</v>
      </c>
      <c r="D21" s="40">
        <v>29</v>
      </c>
      <c r="E21" s="37">
        <f>D21/C21*100</f>
        <v>207.14285714285717</v>
      </c>
    </row>
    <row r="22" spans="1:5" ht="12.75">
      <c r="A22" s="38" t="s">
        <v>25</v>
      </c>
      <c r="B22" s="39" t="s">
        <v>26</v>
      </c>
      <c r="C22" s="40">
        <f>C23+C25</f>
        <v>15119</v>
      </c>
      <c r="D22" s="40">
        <f>D23+D25</f>
        <v>2501</v>
      </c>
      <c r="E22" s="37">
        <f t="shared" si="0"/>
        <v>16.54209934519479</v>
      </c>
    </row>
    <row r="23" spans="1:5" ht="12.75">
      <c r="A23" s="38" t="s">
        <v>27</v>
      </c>
      <c r="B23" s="39" t="s">
        <v>28</v>
      </c>
      <c r="C23" s="40">
        <f>C24</f>
        <v>640</v>
      </c>
      <c r="D23" s="40">
        <f>D24</f>
        <v>156</v>
      </c>
      <c r="E23" s="37">
        <f t="shared" si="0"/>
        <v>24.375</v>
      </c>
    </row>
    <row r="24" spans="1:5" ht="39">
      <c r="A24" s="38" t="s">
        <v>29</v>
      </c>
      <c r="B24" s="39" t="s">
        <v>30</v>
      </c>
      <c r="C24" s="40">
        <v>640</v>
      </c>
      <c r="D24" s="40">
        <v>156</v>
      </c>
      <c r="E24" s="37">
        <f t="shared" si="0"/>
        <v>24.375</v>
      </c>
    </row>
    <row r="25" spans="1:5" ht="12.75">
      <c r="A25" s="38" t="s">
        <v>31</v>
      </c>
      <c r="B25" s="39" t="s">
        <v>32</v>
      </c>
      <c r="C25" s="40">
        <f>C26+C28</f>
        <v>14479</v>
      </c>
      <c r="D25" s="40">
        <f>D26+D28</f>
        <v>2345</v>
      </c>
      <c r="E25" s="37">
        <f t="shared" si="0"/>
        <v>16.19586988051661</v>
      </c>
    </row>
    <row r="26" spans="1:5" ht="39">
      <c r="A26" s="38" t="s">
        <v>33</v>
      </c>
      <c r="B26" s="39" t="s">
        <v>34</v>
      </c>
      <c r="C26" s="40">
        <f>C27</f>
        <v>5880</v>
      </c>
      <c r="D26" s="40">
        <f>D27</f>
        <v>1985</v>
      </c>
      <c r="E26" s="37">
        <f t="shared" si="0"/>
        <v>33.75850340136054</v>
      </c>
    </row>
    <row r="27" spans="1:5" ht="52.5">
      <c r="A27" s="38" t="s">
        <v>35</v>
      </c>
      <c r="B27" s="39" t="s">
        <v>168</v>
      </c>
      <c r="C27" s="40">
        <v>5880</v>
      </c>
      <c r="D27" s="40">
        <v>1985</v>
      </c>
      <c r="E27" s="37">
        <f t="shared" si="0"/>
        <v>33.75850340136054</v>
      </c>
    </row>
    <row r="28" spans="1:5" ht="39">
      <c r="A28" s="38" t="s">
        <v>36</v>
      </c>
      <c r="B28" s="39" t="s">
        <v>37</v>
      </c>
      <c r="C28" s="40">
        <f>C29</f>
        <v>8599</v>
      </c>
      <c r="D28" s="40">
        <f>D29</f>
        <v>360</v>
      </c>
      <c r="E28" s="37">
        <f t="shared" si="0"/>
        <v>4.186533317827655</v>
      </c>
    </row>
    <row r="29" spans="1:5" ht="52.5">
      <c r="A29" s="38" t="s">
        <v>38</v>
      </c>
      <c r="B29" s="39" t="s">
        <v>167</v>
      </c>
      <c r="C29" s="40">
        <v>8599</v>
      </c>
      <c r="D29" s="40">
        <v>360</v>
      </c>
      <c r="E29" s="37">
        <f t="shared" si="0"/>
        <v>4.186533317827655</v>
      </c>
    </row>
    <row r="30" spans="1:5" ht="12.75">
      <c r="A30" s="38" t="s">
        <v>39</v>
      </c>
      <c r="B30" s="39" t="s">
        <v>40</v>
      </c>
      <c r="C30" s="40">
        <f>C31</f>
        <v>10</v>
      </c>
      <c r="D30" s="40">
        <f>D31</f>
        <v>4.7</v>
      </c>
      <c r="E30" s="37">
        <f t="shared" si="0"/>
        <v>47</v>
      </c>
    </row>
    <row r="31" spans="1:5" ht="39">
      <c r="A31" s="38" t="s">
        <v>41</v>
      </c>
      <c r="B31" s="39" t="s">
        <v>42</v>
      </c>
      <c r="C31" s="40">
        <v>10</v>
      </c>
      <c r="D31" s="40">
        <f>D32</f>
        <v>4.7</v>
      </c>
      <c r="E31" s="37">
        <f t="shared" si="0"/>
        <v>47</v>
      </c>
    </row>
    <row r="32" spans="1:5" ht="52.5">
      <c r="A32" s="38" t="s">
        <v>43</v>
      </c>
      <c r="B32" s="39" t="s">
        <v>44</v>
      </c>
      <c r="C32" s="40">
        <v>10</v>
      </c>
      <c r="D32" s="40">
        <v>4.7</v>
      </c>
      <c r="E32" s="37">
        <f t="shared" si="0"/>
        <v>47</v>
      </c>
    </row>
    <row r="33" spans="1:5" ht="26.25">
      <c r="A33" s="38" t="s">
        <v>45</v>
      </c>
      <c r="B33" s="39" t="s">
        <v>46</v>
      </c>
      <c r="C33" s="40">
        <v>0</v>
      </c>
      <c r="D33" s="40">
        <v>0</v>
      </c>
      <c r="E33" s="37"/>
    </row>
    <row r="34" spans="1:5" ht="12.75">
      <c r="A34" s="38" t="s">
        <v>47</v>
      </c>
      <c r="B34" s="39" t="s">
        <v>48</v>
      </c>
      <c r="C34" s="40">
        <v>0</v>
      </c>
      <c r="D34" s="40">
        <v>0</v>
      </c>
      <c r="E34" s="37"/>
    </row>
    <row r="35" spans="1:5" ht="26.25">
      <c r="A35" s="38" t="s">
        <v>49</v>
      </c>
      <c r="B35" s="39" t="s">
        <v>50</v>
      </c>
      <c r="C35" s="40">
        <v>0</v>
      </c>
      <c r="D35" s="40">
        <v>0</v>
      </c>
      <c r="E35" s="37"/>
    </row>
    <row r="36" spans="1:5" ht="26.25">
      <c r="A36" s="38" t="s">
        <v>51</v>
      </c>
      <c r="B36" s="39" t="s">
        <v>52</v>
      </c>
      <c r="C36" s="40">
        <v>0</v>
      </c>
      <c r="D36" s="40">
        <v>0</v>
      </c>
      <c r="E36" s="37"/>
    </row>
    <row r="37" spans="1:5" ht="26.25">
      <c r="A37" s="38" t="s">
        <v>53</v>
      </c>
      <c r="B37" s="39" t="s">
        <v>54</v>
      </c>
      <c r="C37" s="40">
        <f aca="true" t="shared" si="1" ref="C37:D39">C38</f>
        <v>750</v>
      </c>
      <c r="D37" s="40">
        <f t="shared" si="1"/>
        <v>148</v>
      </c>
      <c r="E37" s="37">
        <f t="shared" si="0"/>
        <v>19.733333333333334</v>
      </c>
    </row>
    <row r="38" spans="1:5" ht="66">
      <c r="A38" s="38" t="s">
        <v>55</v>
      </c>
      <c r="B38" s="39" t="s">
        <v>56</v>
      </c>
      <c r="C38" s="40">
        <f t="shared" si="1"/>
        <v>750</v>
      </c>
      <c r="D38" s="40">
        <f t="shared" si="1"/>
        <v>148</v>
      </c>
      <c r="E38" s="37">
        <f t="shared" si="0"/>
        <v>19.733333333333334</v>
      </c>
    </row>
    <row r="39" spans="1:5" ht="66">
      <c r="A39" s="38" t="s">
        <v>57</v>
      </c>
      <c r="B39" s="39" t="s">
        <v>58</v>
      </c>
      <c r="C39" s="40">
        <f t="shared" si="1"/>
        <v>750</v>
      </c>
      <c r="D39" s="40">
        <f t="shared" si="1"/>
        <v>148</v>
      </c>
      <c r="E39" s="37">
        <f t="shared" si="0"/>
        <v>19.733333333333334</v>
      </c>
    </row>
    <row r="40" spans="1:5" ht="52.5">
      <c r="A40" s="38" t="s">
        <v>59</v>
      </c>
      <c r="B40" s="39" t="s">
        <v>60</v>
      </c>
      <c r="C40" s="40">
        <v>750</v>
      </c>
      <c r="D40" s="40">
        <v>148</v>
      </c>
      <c r="E40" s="37">
        <f t="shared" si="0"/>
        <v>19.733333333333334</v>
      </c>
    </row>
    <row r="41" spans="1:5" ht="26.25">
      <c r="A41" s="38" t="s">
        <v>169</v>
      </c>
      <c r="B41" s="39" t="s">
        <v>170</v>
      </c>
      <c r="C41" s="40">
        <f>C42</f>
        <v>0</v>
      </c>
      <c r="D41" s="40"/>
      <c r="E41" s="37"/>
    </row>
    <row r="42" spans="1:5" ht="26.25">
      <c r="A42" s="38" t="s">
        <v>171</v>
      </c>
      <c r="B42" s="39" t="s">
        <v>172</v>
      </c>
      <c r="C42" s="40">
        <v>0</v>
      </c>
      <c r="D42" s="40"/>
      <c r="E42" s="37"/>
    </row>
    <row r="43" spans="1:5" ht="12.75">
      <c r="A43" s="38" t="s">
        <v>152</v>
      </c>
      <c r="B43" s="39" t="s">
        <v>153</v>
      </c>
      <c r="C43" s="40"/>
      <c r="D43" s="40"/>
      <c r="E43" s="37"/>
    </row>
    <row r="44" spans="1:5" ht="12.75">
      <c r="A44" s="38" t="s">
        <v>144</v>
      </c>
      <c r="B44" s="39" t="s">
        <v>145</v>
      </c>
      <c r="C44" s="40">
        <v>15</v>
      </c>
      <c r="D44" s="40">
        <v>6</v>
      </c>
      <c r="E44" s="37">
        <f>D44/C44*100</f>
        <v>40</v>
      </c>
    </row>
    <row r="45" spans="1:5" ht="12.75">
      <c r="A45" s="38" t="s">
        <v>61</v>
      </c>
      <c r="B45" s="39" t="s">
        <v>62</v>
      </c>
      <c r="C45" s="40">
        <f>C46+C55</f>
        <v>10466.1</v>
      </c>
      <c r="D45" s="40">
        <f>D46+D54</f>
        <v>3171</v>
      </c>
      <c r="E45" s="37">
        <f t="shared" si="0"/>
        <v>30.297818671711525</v>
      </c>
    </row>
    <row r="46" spans="1:5" ht="26.25">
      <c r="A46" s="38" t="s">
        <v>63</v>
      </c>
      <c r="B46" s="39" t="s">
        <v>64</v>
      </c>
      <c r="C46" s="40">
        <f>C47+C50+C51</f>
        <v>10466.1</v>
      </c>
      <c r="D46" s="40">
        <f>D47+D50+D51</f>
        <v>3101</v>
      </c>
      <c r="E46" s="37">
        <f t="shared" si="0"/>
        <v>29.628992652468444</v>
      </c>
    </row>
    <row r="47" spans="1:5" ht="26.25">
      <c r="A47" s="38" t="s">
        <v>65</v>
      </c>
      <c r="B47" s="39" t="s">
        <v>224</v>
      </c>
      <c r="C47" s="40">
        <f>C48</f>
        <v>8690</v>
      </c>
      <c r="D47" s="40">
        <f>D48</f>
        <v>2562</v>
      </c>
      <c r="E47" s="37">
        <f t="shared" si="0"/>
        <v>29.482163406214042</v>
      </c>
    </row>
    <row r="48" spans="1:5" ht="12.75">
      <c r="A48" s="38" t="s">
        <v>66</v>
      </c>
      <c r="B48" s="39" t="s">
        <v>225</v>
      </c>
      <c r="C48" s="40">
        <f>C49</f>
        <v>8690</v>
      </c>
      <c r="D48" s="40">
        <f>D49</f>
        <v>2562</v>
      </c>
      <c r="E48" s="37">
        <f t="shared" si="0"/>
        <v>29.482163406214042</v>
      </c>
    </row>
    <row r="49" spans="1:5" ht="26.25">
      <c r="A49" s="38" t="s">
        <v>67</v>
      </c>
      <c r="B49" s="39" t="s">
        <v>226</v>
      </c>
      <c r="C49" s="40">
        <v>8690</v>
      </c>
      <c r="D49" s="40">
        <v>2562</v>
      </c>
      <c r="E49" s="37">
        <f t="shared" si="0"/>
        <v>29.482163406214042</v>
      </c>
    </row>
    <row r="50" spans="1:5" ht="12.75">
      <c r="A50" s="38" t="s">
        <v>68</v>
      </c>
      <c r="B50" s="39" t="s">
        <v>227</v>
      </c>
      <c r="C50" s="40">
        <v>1457.4</v>
      </c>
      <c r="D50" s="40">
        <v>459</v>
      </c>
      <c r="E50" s="37">
        <f t="shared" si="0"/>
        <v>31.494442157266363</v>
      </c>
    </row>
    <row r="51" spans="1:5" ht="26.25">
      <c r="A51" s="38" t="s">
        <v>69</v>
      </c>
      <c r="B51" s="39" t="s">
        <v>228</v>
      </c>
      <c r="C51" s="40">
        <f>C52</f>
        <v>318.7</v>
      </c>
      <c r="D51" s="40">
        <f>D52</f>
        <v>80</v>
      </c>
      <c r="E51" s="37">
        <f t="shared" si="0"/>
        <v>25.10197678067148</v>
      </c>
    </row>
    <row r="52" spans="1:5" ht="26.25">
      <c r="A52" s="38" t="s">
        <v>70</v>
      </c>
      <c r="B52" s="39" t="s">
        <v>229</v>
      </c>
      <c r="C52" s="40">
        <f>C53</f>
        <v>318.7</v>
      </c>
      <c r="D52" s="40">
        <f>D53</f>
        <v>80</v>
      </c>
      <c r="E52" s="37">
        <f t="shared" si="0"/>
        <v>25.10197678067148</v>
      </c>
    </row>
    <row r="53" spans="1:5" ht="39">
      <c r="A53" s="38" t="s">
        <v>71</v>
      </c>
      <c r="B53" s="39" t="s">
        <v>230</v>
      </c>
      <c r="C53" s="40">
        <v>318.7</v>
      </c>
      <c r="D53" s="40">
        <v>80</v>
      </c>
      <c r="E53" s="37">
        <f t="shared" si="0"/>
        <v>25.10197678067148</v>
      </c>
    </row>
    <row r="54" spans="1:5" ht="12.75">
      <c r="A54" s="38" t="s">
        <v>231</v>
      </c>
      <c r="B54" s="39" t="s">
        <v>233</v>
      </c>
      <c r="C54" s="40">
        <v>0</v>
      </c>
      <c r="D54" s="40">
        <f>D55</f>
        <v>70</v>
      </c>
      <c r="E54" s="98"/>
    </row>
    <row r="55" spans="1:5" ht="12.75">
      <c r="A55" s="38" t="s">
        <v>232</v>
      </c>
      <c r="B55" s="39" t="s">
        <v>234</v>
      </c>
      <c r="C55" s="40">
        <v>0</v>
      </c>
      <c r="D55" s="40">
        <v>70</v>
      </c>
      <c r="E55" s="37"/>
    </row>
    <row r="56" spans="1:9" s="5" customFormat="1" ht="12.75">
      <c r="A56" s="30" t="s">
        <v>84</v>
      </c>
      <c r="B56" s="41" t="s">
        <v>87</v>
      </c>
      <c r="C56" s="32">
        <f>C58+C78+C84+C91+C98+C103+C110+C101+C113+C106+C88</f>
        <v>27774.100000000002</v>
      </c>
      <c r="D56" s="32">
        <f>D58+D78+D84+D91+D98+D103+D110+D101+D113+D106</f>
        <v>6388.599999999999</v>
      </c>
      <c r="E56" s="59">
        <f t="shared" si="0"/>
        <v>23.00200546552363</v>
      </c>
      <c r="F56" s="6"/>
      <c r="G56" s="6"/>
      <c r="H56" s="6"/>
      <c r="I56" s="6"/>
    </row>
    <row r="57" spans="1:5" ht="12.75">
      <c r="A57" s="34" t="s">
        <v>85</v>
      </c>
      <c r="B57" s="35"/>
      <c r="C57" s="36"/>
      <c r="D57" s="36"/>
      <c r="E57" s="37"/>
    </row>
    <row r="58" spans="1:5" ht="12.75">
      <c r="A58" s="62" t="s">
        <v>94</v>
      </c>
      <c r="B58" s="63" t="s">
        <v>95</v>
      </c>
      <c r="C58" s="64">
        <f>C59+C69+C70+C67</f>
        <v>10376</v>
      </c>
      <c r="D58" s="64">
        <f>D59+D69+D70+D67</f>
        <v>1675</v>
      </c>
      <c r="E58" s="59">
        <f t="shared" si="0"/>
        <v>16.143022359290672</v>
      </c>
    </row>
    <row r="59" spans="1:5" ht="39">
      <c r="A59" s="38" t="s">
        <v>96</v>
      </c>
      <c r="B59" s="39" t="s">
        <v>235</v>
      </c>
      <c r="C59" s="40">
        <f>C60</f>
        <v>2365</v>
      </c>
      <c r="D59" s="40">
        <f>D60</f>
        <v>419</v>
      </c>
      <c r="E59" s="37">
        <f aca="true" t="shared" si="2" ref="E59:E87">D59/C59*100</f>
        <v>17.716701902748415</v>
      </c>
    </row>
    <row r="60" spans="1:5" ht="12.75">
      <c r="A60" s="38" t="s">
        <v>97</v>
      </c>
      <c r="B60" s="39" t="s">
        <v>236</v>
      </c>
      <c r="C60" s="40">
        <f>C61+C65+C66</f>
        <v>2365</v>
      </c>
      <c r="D60" s="40">
        <f>D61+D65+D66</f>
        <v>419</v>
      </c>
      <c r="E60" s="37">
        <f t="shared" si="2"/>
        <v>17.716701902748415</v>
      </c>
    </row>
    <row r="61" spans="1:5" ht="26.25">
      <c r="A61" s="38" t="s">
        <v>173</v>
      </c>
      <c r="B61" s="39" t="s">
        <v>237</v>
      </c>
      <c r="C61" s="40">
        <f>C62+C63+C64</f>
        <v>2260</v>
      </c>
      <c r="D61" s="40">
        <f>D62+D63+D64</f>
        <v>376</v>
      </c>
      <c r="E61" s="37">
        <f t="shared" si="2"/>
        <v>16.63716814159292</v>
      </c>
    </row>
    <row r="62" spans="1:5" ht="12.75">
      <c r="A62" s="38" t="s">
        <v>174</v>
      </c>
      <c r="B62" s="39" t="s">
        <v>238</v>
      </c>
      <c r="C62" s="40">
        <v>1736</v>
      </c>
      <c r="D62" s="40">
        <v>288</v>
      </c>
      <c r="E62" s="37">
        <f t="shared" si="2"/>
        <v>16.589861751152075</v>
      </c>
    </row>
    <row r="63" spans="1:5" ht="12.75">
      <c r="A63" s="38" t="s">
        <v>98</v>
      </c>
      <c r="B63" s="39" t="s">
        <v>239</v>
      </c>
      <c r="C63" s="40">
        <v>0</v>
      </c>
      <c r="D63" s="40">
        <v>0</v>
      </c>
      <c r="E63" s="37"/>
    </row>
    <row r="64" spans="1:5" ht="26.25">
      <c r="A64" s="38" t="s">
        <v>175</v>
      </c>
      <c r="B64" s="39" t="s">
        <v>240</v>
      </c>
      <c r="C64" s="40">
        <v>524</v>
      </c>
      <c r="D64" s="40">
        <v>88</v>
      </c>
      <c r="E64" s="37">
        <f t="shared" si="2"/>
        <v>16.793893129770993</v>
      </c>
    </row>
    <row r="65" spans="1:5" ht="12.75">
      <c r="A65" s="38" t="s">
        <v>176</v>
      </c>
      <c r="B65" s="39" t="s">
        <v>241</v>
      </c>
      <c r="C65" s="40">
        <v>65</v>
      </c>
      <c r="D65" s="40">
        <v>15</v>
      </c>
      <c r="E65" s="37">
        <f t="shared" si="2"/>
        <v>23.076923076923077</v>
      </c>
    </row>
    <row r="66" spans="1:5" ht="12.75">
      <c r="A66" s="38" t="s">
        <v>177</v>
      </c>
      <c r="B66" s="39" t="s">
        <v>242</v>
      </c>
      <c r="C66" s="40">
        <v>40</v>
      </c>
      <c r="D66" s="40">
        <v>28</v>
      </c>
      <c r="E66" s="37">
        <f t="shared" si="2"/>
        <v>70</v>
      </c>
    </row>
    <row r="67" spans="1:5" ht="26.25">
      <c r="A67" s="38" t="s">
        <v>159</v>
      </c>
      <c r="B67" s="39" t="s">
        <v>243</v>
      </c>
      <c r="C67" s="40">
        <f>C68</f>
        <v>88</v>
      </c>
      <c r="D67" s="40">
        <f>D68</f>
        <v>88</v>
      </c>
      <c r="E67" s="40">
        <f>D67/C67*100</f>
        <v>100</v>
      </c>
    </row>
    <row r="68" spans="1:5" ht="12.75">
      <c r="A68" s="38" t="s">
        <v>178</v>
      </c>
      <c r="B68" s="39" t="s">
        <v>244</v>
      </c>
      <c r="C68" s="40">
        <v>88</v>
      </c>
      <c r="D68" s="40">
        <v>88</v>
      </c>
      <c r="E68" s="40">
        <f>D68/C68*100</f>
        <v>100</v>
      </c>
    </row>
    <row r="69" spans="1:5" ht="12.75">
      <c r="A69" s="38" t="s">
        <v>2</v>
      </c>
      <c r="B69" s="39" t="s">
        <v>245</v>
      </c>
      <c r="C69" s="40">
        <v>194</v>
      </c>
      <c r="D69" s="40">
        <v>0</v>
      </c>
      <c r="E69" s="40" t="s">
        <v>91</v>
      </c>
    </row>
    <row r="70" spans="1:5" ht="12.75">
      <c r="A70" s="38" t="s">
        <v>3</v>
      </c>
      <c r="B70" s="39" t="s">
        <v>246</v>
      </c>
      <c r="C70" s="40">
        <f>C71</f>
        <v>7729</v>
      </c>
      <c r="D70" s="40">
        <f>D71</f>
        <v>1168</v>
      </c>
      <c r="E70" s="37">
        <f t="shared" si="2"/>
        <v>15.111916159917193</v>
      </c>
    </row>
    <row r="71" spans="1:5" ht="12.75">
      <c r="A71" s="38" t="s">
        <v>97</v>
      </c>
      <c r="B71" s="39" t="s">
        <v>246</v>
      </c>
      <c r="C71" s="40">
        <f>C72+C76+C77</f>
        <v>7729</v>
      </c>
      <c r="D71" s="40">
        <f>D72+D76+D77</f>
        <v>1168</v>
      </c>
      <c r="E71" s="37">
        <f t="shared" si="2"/>
        <v>15.111916159917193</v>
      </c>
    </row>
    <row r="72" spans="1:5" ht="12.75">
      <c r="A72" s="38" t="s">
        <v>179</v>
      </c>
      <c r="B72" s="39" t="s">
        <v>247</v>
      </c>
      <c r="C72" s="40">
        <f>C73+C74+C75</f>
        <v>4861</v>
      </c>
      <c r="D72" s="40">
        <f>D73+D74+D75</f>
        <v>825</v>
      </c>
      <c r="E72" s="37">
        <f t="shared" si="2"/>
        <v>16.971816498662825</v>
      </c>
    </row>
    <row r="73" spans="1:5" ht="12.75">
      <c r="A73" s="38" t="s">
        <v>180</v>
      </c>
      <c r="B73" s="39" t="s">
        <v>248</v>
      </c>
      <c r="C73" s="40">
        <v>3734</v>
      </c>
      <c r="D73" s="40">
        <v>653</v>
      </c>
      <c r="E73" s="37">
        <f t="shared" si="2"/>
        <v>17.487948580610606</v>
      </c>
    </row>
    <row r="74" spans="1:5" ht="12.75">
      <c r="A74" s="38" t="s">
        <v>98</v>
      </c>
      <c r="B74" s="39" t="s">
        <v>249</v>
      </c>
      <c r="C74" s="40"/>
      <c r="D74" s="40"/>
      <c r="E74" s="37"/>
    </row>
    <row r="75" spans="1:5" ht="26.25">
      <c r="A75" s="38" t="s">
        <v>181</v>
      </c>
      <c r="B75" s="39" t="s">
        <v>250</v>
      </c>
      <c r="C75" s="40">
        <v>1127</v>
      </c>
      <c r="D75" s="40">
        <v>172</v>
      </c>
      <c r="E75" s="37">
        <f t="shared" si="2"/>
        <v>15.261756876663709</v>
      </c>
    </row>
    <row r="76" spans="1:5" ht="12.75">
      <c r="A76" s="38" t="s">
        <v>176</v>
      </c>
      <c r="B76" s="39" t="s">
        <v>251</v>
      </c>
      <c r="C76" s="40">
        <v>2818</v>
      </c>
      <c r="D76" s="40">
        <v>331</v>
      </c>
      <c r="E76" s="37">
        <f t="shared" si="2"/>
        <v>11.745919091554294</v>
      </c>
    </row>
    <row r="77" spans="1:5" ht="12.75">
      <c r="A77" s="38" t="s">
        <v>177</v>
      </c>
      <c r="B77" s="39" t="s">
        <v>252</v>
      </c>
      <c r="C77" s="40">
        <v>50</v>
      </c>
      <c r="D77" s="40">
        <v>12</v>
      </c>
      <c r="E77" s="37">
        <f t="shared" si="2"/>
        <v>24</v>
      </c>
    </row>
    <row r="78" spans="1:6" ht="12.75">
      <c r="A78" s="62" t="s">
        <v>4</v>
      </c>
      <c r="B78" s="63" t="s">
        <v>261</v>
      </c>
      <c r="C78" s="64">
        <f>C79</f>
        <v>319</v>
      </c>
      <c r="D78" s="64">
        <f>D79</f>
        <v>80</v>
      </c>
      <c r="E78" s="59">
        <f t="shared" si="2"/>
        <v>25.07836990595611</v>
      </c>
      <c r="F78" s="65"/>
    </row>
    <row r="79" spans="1:5" ht="12.75">
      <c r="A79" s="38" t="s">
        <v>5</v>
      </c>
      <c r="B79" s="39" t="s">
        <v>253</v>
      </c>
      <c r="C79" s="40">
        <f>C80</f>
        <v>319</v>
      </c>
      <c r="D79" s="40">
        <f>D80</f>
        <v>80</v>
      </c>
      <c r="E79" s="37">
        <f t="shared" si="2"/>
        <v>25.07836990595611</v>
      </c>
    </row>
    <row r="80" spans="1:5" ht="12.75">
      <c r="A80" s="38" t="s">
        <v>97</v>
      </c>
      <c r="B80" s="39" t="s">
        <v>253</v>
      </c>
      <c r="C80" s="40">
        <f>C81+C82+C83</f>
        <v>319</v>
      </c>
      <c r="D80" s="40">
        <f>D81+D82+D83</f>
        <v>80</v>
      </c>
      <c r="E80" s="37">
        <f t="shared" si="2"/>
        <v>25.07836990595611</v>
      </c>
    </row>
    <row r="81" spans="1:5" ht="12.75">
      <c r="A81" s="38" t="s">
        <v>174</v>
      </c>
      <c r="B81" s="39" t="s">
        <v>254</v>
      </c>
      <c r="C81" s="40">
        <v>222</v>
      </c>
      <c r="D81" s="40">
        <v>39</v>
      </c>
      <c r="E81" s="37">
        <f t="shared" si="2"/>
        <v>17.56756756756757</v>
      </c>
    </row>
    <row r="82" spans="1:5" ht="12.75">
      <c r="A82" s="38" t="s">
        <v>182</v>
      </c>
      <c r="B82" s="39" t="s">
        <v>255</v>
      </c>
      <c r="C82" s="40">
        <v>68</v>
      </c>
      <c r="D82" s="40">
        <v>12</v>
      </c>
      <c r="E82" s="37">
        <f t="shared" si="2"/>
        <v>17.647058823529413</v>
      </c>
    </row>
    <row r="83" spans="1:5" ht="12.75">
      <c r="A83" s="38" t="s">
        <v>176</v>
      </c>
      <c r="B83" s="39" t="s">
        <v>256</v>
      </c>
      <c r="C83" s="40">
        <v>29</v>
      </c>
      <c r="D83" s="40">
        <v>29</v>
      </c>
      <c r="E83" s="37">
        <f t="shared" si="2"/>
        <v>100</v>
      </c>
    </row>
    <row r="84" spans="1:5" ht="17.25" customHeight="1">
      <c r="A84" s="62" t="s">
        <v>6</v>
      </c>
      <c r="B84" s="63" t="s">
        <v>257</v>
      </c>
      <c r="C84" s="64">
        <f aca="true" t="shared" si="3" ref="C84:D86">C85</f>
        <v>405.5</v>
      </c>
      <c r="D84" s="64">
        <f t="shared" si="3"/>
        <v>82</v>
      </c>
      <c r="E84" s="59">
        <v>34.6</v>
      </c>
    </row>
    <row r="85" spans="1:5" ht="26.25">
      <c r="A85" s="38" t="s">
        <v>7</v>
      </c>
      <c r="B85" s="39" t="s">
        <v>258</v>
      </c>
      <c r="C85" s="40">
        <f t="shared" si="3"/>
        <v>405.5</v>
      </c>
      <c r="D85" s="40">
        <f t="shared" si="3"/>
        <v>82</v>
      </c>
      <c r="E85" s="37">
        <f t="shared" si="2"/>
        <v>20.22194821208385</v>
      </c>
    </row>
    <row r="86" spans="1:5" ht="12.75">
      <c r="A86" s="38" t="s">
        <v>97</v>
      </c>
      <c r="B86" s="39" t="s">
        <v>259</v>
      </c>
      <c r="C86" s="40">
        <f t="shared" si="3"/>
        <v>405.5</v>
      </c>
      <c r="D86" s="40">
        <f t="shared" si="3"/>
        <v>82</v>
      </c>
      <c r="E86" s="37">
        <f t="shared" si="2"/>
        <v>20.22194821208385</v>
      </c>
    </row>
    <row r="87" spans="1:5" ht="12.75">
      <c r="A87" s="38" t="s">
        <v>0</v>
      </c>
      <c r="B87" s="39" t="s">
        <v>260</v>
      </c>
      <c r="C87" s="40">
        <v>405.5</v>
      </c>
      <c r="D87" s="40">
        <v>82</v>
      </c>
      <c r="E87" s="37">
        <f t="shared" si="2"/>
        <v>20.22194821208385</v>
      </c>
    </row>
    <row r="88" spans="1:5" ht="15.75" customHeight="1">
      <c r="A88" s="62" t="s">
        <v>269</v>
      </c>
      <c r="B88" s="63" t="s">
        <v>272</v>
      </c>
      <c r="C88" s="40">
        <f>C89</f>
        <v>33.4</v>
      </c>
      <c r="D88" s="40"/>
      <c r="E88" s="37"/>
    </row>
    <row r="89" spans="1:5" ht="12.75">
      <c r="A89" s="99" t="s">
        <v>270</v>
      </c>
      <c r="B89" s="39" t="s">
        <v>273</v>
      </c>
      <c r="C89" s="40">
        <f>C90</f>
        <v>33.4</v>
      </c>
      <c r="D89" s="40"/>
      <c r="E89" s="37"/>
    </row>
    <row r="90" spans="1:5" ht="26.25">
      <c r="A90" s="38" t="s">
        <v>271</v>
      </c>
      <c r="B90" s="39" t="s">
        <v>274</v>
      </c>
      <c r="C90" s="40">
        <v>33.4</v>
      </c>
      <c r="D90" s="40"/>
      <c r="E90" s="37"/>
    </row>
    <row r="91" spans="1:5" ht="12.75">
      <c r="A91" s="62" t="s">
        <v>8</v>
      </c>
      <c r="B91" s="63" t="s">
        <v>262</v>
      </c>
      <c r="C91" s="64">
        <f>C92+C96</f>
        <v>6140.5</v>
      </c>
      <c r="D91" s="64">
        <f>D92+D96</f>
        <v>1500.2</v>
      </c>
      <c r="E91" s="59">
        <f>D91/C91*100</f>
        <v>24.431235241429853</v>
      </c>
    </row>
    <row r="92" spans="1:5" ht="12.75">
      <c r="A92" s="38" t="s">
        <v>9</v>
      </c>
      <c r="B92" s="39" t="s">
        <v>263</v>
      </c>
      <c r="C92" s="40">
        <f>C93</f>
        <v>1480</v>
      </c>
      <c r="D92" s="40">
        <f>D93</f>
        <v>322</v>
      </c>
      <c r="E92" s="37">
        <f>D92/C92*100</f>
        <v>21.756756756756758</v>
      </c>
    </row>
    <row r="93" spans="1:5" ht="12.75">
      <c r="A93" s="38" t="s">
        <v>97</v>
      </c>
      <c r="B93" s="39" t="s">
        <v>264</v>
      </c>
      <c r="C93" s="40">
        <f>C94+C95</f>
        <v>1480</v>
      </c>
      <c r="D93" s="40">
        <f>D94+D95</f>
        <v>322</v>
      </c>
      <c r="E93" s="37">
        <f>D93/C93*100</f>
        <v>21.756756756756758</v>
      </c>
    </row>
    <row r="94" spans="1:5" ht="12.75">
      <c r="A94" s="38" t="s">
        <v>176</v>
      </c>
      <c r="B94" s="39" t="s">
        <v>265</v>
      </c>
      <c r="C94" s="40">
        <v>1250</v>
      </c>
      <c r="D94" s="40">
        <v>322</v>
      </c>
      <c r="E94" s="37">
        <f>D94/C94*100</f>
        <v>25.759999999999998</v>
      </c>
    </row>
    <row r="95" spans="1:5" ht="26.25">
      <c r="A95" s="38" t="s">
        <v>183</v>
      </c>
      <c r="B95" s="39" t="s">
        <v>268</v>
      </c>
      <c r="C95" s="40">
        <v>230</v>
      </c>
      <c r="D95" s="40">
        <v>0</v>
      </c>
      <c r="E95" s="37" t="s">
        <v>91</v>
      </c>
    </row>
    <row r="96" spans="1:5" ht="12.75">
      <c r="A96" s="38" t="s">
        <v>10</v>
      </c>
      <c r="B96" s="39" t="s">
        <v>266</v>
      </c>
      <c r="C96" s="40">
        <f>C97</f>
        <v>4660.5</v>
      </c>
      <c r="D96" s="40">
        <f>D97</f>
        <v>1178.2</v>
      </c>
      <c r="E96" s="37">
        <f>D96/C96*100</f>
        <v>25.2805492972857</v>
      </c>
    </row>
    <row r="97" spans="1:5" ht="12.75">
      <c r="A97" s="38" t="s">
        <v>176</v>
      </c>
      <c r="B97" s="39" t="s">
        <v>267</v>
      </c>
      <c r="C97" s="40">
        <v>4660.5</v>
      </c>
      <c r="D97" s="40">
        <v>1178.2</v>
      </c>
      <c r="E97" s="37">
        <f>D97/C97*100</f>
        <v>25.2805492972857</v>
      </c>
    </row>
    <row r="98" spans="1:5" ht="12.75">
      <c r="A98" s="62" t="s">
        <v>11</v>
      </c>
      <c r="B98" s="63" t="s">
        <v>275</v>
      </c>
      <c r="C98" s="64">
        <f>C99</f>
        <v>1000</v>
      </c>
      <c r="D98" s="64">
        <f>D99</f>
        <v>100</v>
      </c>
      <c r="E98" s="64">
        <v>0</v>
      </c>
    </row>
    <row r="99" spans="1:5" ht="12.75">
      <c r="A99" s="38" t="s">
        <v>12</v>
      </c>
      <c r="B99" s="39" t="s">
        <v>276</v>
      </c>
      <c r="C99" s="40">
        <f>C100</f>
        <v>1000</v>
      </c>
      <c r="D99" s="40">
        <f>D100</f>
        <v>100</v>
      </c>
      <c r="E99" s="40">
        <f>E100</f>
        <v>10</v>
      </c>
    </row>
    <row r="100" spans="1:5" ht="12.75">
      <c r="A100" s="38" t="s">
        <v>176</v>
      </c>
      <c r="B100" s="39" t="s">
        <v>277</v>
      </c>
      <c r="C100" s="40">
        <v>1000</v>
      </c>
      <c r="D100" s="40">
        <v>100</v>
      </c>
      <c r="E100" s="40">
        <f>D100/C100*100</f>
        <v>10</v>
      </c>
    </row>
    <row r="101" spans="1:5" ht="12.75">
      <c r="A101" s="62" t="s">
        <v>154</v>
      </c>
      <c r="B101" s="63" t="s">
        <v>278</v>
      </c>
      <c r="C101" s="64">
        <f>C102</f>
        <v>5</v>
      </c>
      <c r="D101" s="64"/>
      <c r="E101" s="64"/>
    </row>
    <row r="102" spans="1:5" ht="12.75">
      <c r="A102" s="38" t="s">
        <v>176</v>
      </c>
      <c r="B102" s="39" t="s">
        <v>279</v>
      </c>
      <c r="C102" s="40">
        <v>5</v>
      </c>
      <c r="D102" s="40"/>
      <c r="E102" s="40"/>
    </row>
    <row r="103" spans="1:5" ht="12.75">
      <c r="A103" s="62" t="s">
        <v>13</v>
      </c>
      <c r="B103" s="63" t="s">
        <v>280</v>
      </c>
      <c r="C103" s="64">
        <f>C104</f>
        <v>8894.4</v>
      </c>
      <c r="D103" s="64">
        <f>D104</f>
        <v>2913</v>
      </c>
      <c r="E103" s="59">
        <f aca="true" t="shared" si="4" ref="E103:E108">D103/C103*100</f>
        <v>32.750944414463035</v>
      </c>
    </row>
    <row r="104" spans="1:5" ht="12.75">
      <c r="A104" s="38" t="s">
        <v>14</v>
      </c>
      <c r="B104" s="39" t="s">
        <v>281</v>
      </c>
      <c r="C104" s="40">
        <f>C105</f>
        <v>8894.4</v>
      </c>
      <c r="D104" s="40">
        <f>D105</f>
        <v>2913</v>
      </c>
      <c r="E104" s="37">
        <f t="shared" si="4"/>
        <v>32.750944414463035</v>
      </c>
    </row>
    <row r="105" spans="1:5" ht="12.75">
      <c r="A105" s="38" t="s">
        <v>1</v>
      </c>
      <c r="B105" s="39" t="s">
        <v>282</v>
      </c>
      <c r="C105" s="40">
        <v>8894.4</v>
      </c>
      <c r="D105" s="40">
        <v>2913</v>
      </c>
      <c r="E105" s="37">
        <f t="shared" si="4"/>
        <v>32.750944414463035</v>
      </c>
    </row>
    <row r="106" spans="1:5" ht="12.75">
      <c r="A106" s="62" t="s">
        <v>184</v>
      </c>
      <c r="B106" s="63" t="s">
        <v>283</v>
      </c>
      <c r="C106" s="64">
        <f>C107+C108+C109</f>
        <v>295.3</v>
      </c>
      <c r="D106" s="64">
        <f>D107+D108</f>
        <v>14</v>
      </c>
      <c r="E106" s="64">
        <f t="shared" si="4"/>
        <v>4.740941415509651</v>
      </c>
    </row>
    <row r="107" spans="1:5" ht="12.75">
      <c r="A107" s="38" t="s">
        <v>185</v>
      </c>
      <c r="B107" s="39" t="s">
        <v>284</v>
      </c>
      <c r="C107" s="40">
        <v>50</v>
      </c>
      <c r="D107" s="40">
        <v>8</v>
      </c>
      <c r="E107" s="40">
        <f t="shared" si="4"/>
        <v>16</v>
      </c>
    </row>
    <row r="108" spans="1:5" ht="12.75">
      <c r="A108" s="38" t="s">
        <v>186</v>
      </c>
      <c r="B108" s="39" t="s">
        <v>285</v>
      </c>
      <c r="C108" s="40">
        <v>40.3</v>
      </c>
      <c r="D108" s="40">
        <v>6</v>
      </c>
      <c r="E108" s="40">
        <f t="shared" si="4"/>
        <v>14.888337468982632</v>
      </c>
    </row>
    <row r="109" spans="1:5" ht="12.75">
      <c r="A109" s="38" t="s">
        <v>286</v>
      </c>
      <c r="B109" s="39" t="s">
        <v>287</v>
      </c>
      <c r="C109" s="40">
        <v>205</v>
      </c>
      <c r="D109" s="40"/>
      <c r="E109" s="40"/>
    </row>
    <row r="110" spans="1:5" ht="12.75">
      <c r="A110" s="62" t="s">
        <v>15</v>
      </c>
      <c r="B110" s="63" t="s">
        <v>288</v>
      </c>
      <c r="C110" s="64">
        <f>C111</f>
        <v>305</v>
      </c>
      <c r="D110" s="64">
        <f>D111</f>
        <v>24.4</v>
      </c>
      <c r="E110" s="64">
        <v>16.8</v>
      </c>
    </row>
    <row r="111" spans="1:5" ht="12.75">
      <c r="A111" s="38" t="s">
        <v>16</v>
      </c>
      <c r="B111" s="39" t="s">
        <v>289</v>
      </c>
      <c r="C111" s="40">
        <f>C112</f>
        <v>305</v>
      </c>
      <c r="D111" s="40">
        <f>D112</f>
        <v>24.4</v>
      </c>
      <c r="E111" s="40">
        <v>56.9</v>
      </c>
    </row>
    <row r="112" spans="1:8" ht="12.75">
      <c r="A112" s="38" t="s">
        <v>176</v>
      </c>
      <c r="B112" s="39" t="s">
        <v>290</v>
      </c>
      <c r="C112" s="40">
        <v>305</v>
      </c>
      <c r="D112" s="40">
        <v>24.4</v>
      </c>
      <c r="E112" s="40">
        <v>56.9</v>
      </c>
      <c r="H112" s="1" t="s">
        <v>293</v>
      </c>
    </row>
    <row r="113" spans="1:5" ht="12.75">
      <c r="A113" s="95" t="s">
        <v>160</v>
      </c>
      <c r="B113" s="96" t="s">
        <v>291</v>
      </c>
      <c r="C113" s="97"/>
      <c r="D113" s="97"/>
      <c r="E113" s="64"/>
    </row>
    <row r="114" spans="1:5" ht="12.75">
      <c r="A114" s="19" t="s">
        <v>86</v>
      </c>
      <c r="B114" s="42" t="s">
        <v>87</v>
      </c>
      <c r="C114" s="57">
        <f>C13-C56</f>
        <v>0</v>
      </c>
      <c r="D114" s="57">
        <f>D13-D56</f>
        <v>-197.89999999999964</v>
      </c>
      <c r="E114" s="57" t="s">
        <v>91</v>
      </c>
    </row>
    <row r="115" spans="1:5" ht="12.75">
      <c r="A115" s="43" t="s">
        <v>138</v>
      </c>
      <c r="B115" s="44" t="s">
        <v>187</v>
      </c>
      <c r="C115" s="57" t="s">
        <v>91</v>
      </c>
      <c r="D115" s="57" t="s">
        <v>91</v>
      </c>
      <c r="E115" s="57" t="s">
        <v>91</v>
      </c>
    </row>
    <row r="116" spans="1:5" ht="12.75">
      <c r="A116" s="43" t="s">
        <v>139</v>
      </c>
      <c r="B116" s="44" t="s">
        <v>140</v>
      </c>
      <c r="C116" s="57" t="s">
        <v>91</v>
      </c>
      <c r="D116" s="57" t="s">
        <v>91</v>
      </c>
      <c r="E116" s="57" t="s">
        <v>91</v>
      </c>
    </row>
    <row r="117" spans="1:5" ht="12.75">
      <c r="A117" s="43" t="s">
        <v>164</v>
      </c>
      <c r="B117" s="44" t="s">
        <v>161</v>
      </c>
      <c r="C117" s="57" t="s">
        <v>91</v>
      </c>
      <c r="D117" s="57" t="s">
        <v>91</v>
      </c>
      <c r="E117" s="57" t="s">
        <v>91</v>
      </c>
    </row>
    <row r="118" spans="1:5" ht="12.75">
      <c r="A118" s="43" t="s">
        <v>141</v>
      </c>
      <c r="B118" s="44" t="s">
        <v>142</v>
      </c>
      <c r="C118" s="57">
        <v>0</v>
      </c>
      <c r="D118" s="57">
        <v>197.9</v>
      </c>
      <c r="E118" s="57" t="s">
        <v>91</v>
      </c>
    </row>
    <row r="119" spans="1:5" ht="12.75">
      <c r="A119" s="43" t="s">
        <v>92</v>
      </c>
      <c r="B119" s="44" t="s">
        <v>143</v>
      </c>
      <c r="C119" s="57">
        <v>-27774.1</v>
      </c>
      <c r="D119" s="57">
        <v>-7154.3</v>
      </c>
      <c r="E119" s="57" t="s">
        <v>91</v>
      </c>
    </row>
    <row r="120" spans="1:5" ht="12.75">
      <c r="A120" s="43" t="s">
        <v>93</v>
      </c>
      <c r="B120" s="44" t="s">
        <v>143</v>
      </c>
      <c r="C120" s="61" t="s">
        <v>292</v>
      </c>
      <c r="D120" s="61" t="s">
        <v>294</v>
      </c>
      <c r="E120" s="60"/>
    </row>
  </sheetData>
  <sheetProtection/>
  <mergeCells count="7">
    <mergeCell ref="A7:E7"/>
    <mergeCell ref="A8:E8"/>
    <mergeCell ref="A9:E9"/>
    <mergeCell ref="C1:E1"/>
    <mergeCell ref="C2:E2"/>
    <mergeCell ref="C3:E3"/>
    <mergeCell ref="C4:E4"/>
  </mergeCells>
  <printOptions/>
  <pageMargins left="0.7874015748031497" right="0.5905511811023623" top="0.7874015748031497" bottom="0.5905511811023623" header="0" footer="0"/>
  <pageSetup fitToHeight="0" horizontalDpi="600" verticalDpi="600" orientation="portrait" pageOrder="overThenDown" paperSize="8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54"/>
  <sheetViews>
    <sheetView zoomScalePageLayoutView="0" workbookViewId="0" topLeftCell="A1">
      <selection activeCell="I49" sqref="I49"/>
    </sheetView>
  </sheetViews>
  <sheetFormatPr defaultColWidth="9.00390625" defaultRowHeight="12.75"/>
  <cols>
    <col min="1" max="1" width="48.875" style="0" customWidth="1"/>
    <col min="2" max="2" width="7.00390625" style="0" customWidth="1"/>
    <col min="3" max="3" width="7.875" style="0" customWidth="1"/>
    <col min="4" max="4" width="12.00390625" style="0" customWidth="1"/>
    <col min="5" max="5" width="8.125" style="0" customWidth="1"/>
    <col min="6" max="6" width="9.50390625" style="0" customWidth="1"/>
    <col min="7" max="7" width="11.625" style="0" customWidth="1"/>
    <col min="8" max="8" width="11.75390625" style="0" customWidth="1"/>
    <col min="9" max="9" width="14.375" style="0" customWidth="1"/>
  </cols>
  <sheetData>
    <row r="1" spans="1:9" ht="12.75">
      <c r="A1" s="45"/>
      <c r="B1" s="103"/>
      <c r="C1" s="103"/>
      <c r="D1" s="103"/>
      <c r="E1" s="103"/>
      <c r="F1" s="45"/>
      <c r="G1" s="45"/>
      <c r="H1" s="45"/>
      <c r="I1" s="45"/>
    </row>
    <row r="2" spans="1:9" ht="12.75">
      <c r="A2" s="45"/>
      <c r="B2" s="104"/>
      <c r="C2" s="104"/>
      <c r="D2" s="104"/>
      <c r="E2" s="104"/>
      <c r="F2" s="104" t="s">
        <v>72</v>
      </c>
      <c r="G2" s="104"/>
      <c r="H2" s="104"/>
      <c r="I2" s="104"/>
    </row>
    <row r="3" spans="1:9" ht="12.75">
      <c r="A3" s="45"/>
      <c r="B3" s="104"/>
      <c r="C3" s="104"/>
      <c r="D3" s="104"/>
      <c r="E3" s="104"/>
      <c r="F3" s="104" t="s">
        <v>99</v>
      </c>
      <c r="G3" s="104"/>
      <c r="H3" s="104"/>
      <c r="I3" s="104"/>
    </row>
    <row r="4" spans="1:9" ht="12.75">
      <c r="A4" s="45"/>
      <c r="B4" s="105"/>
      <c r="C4" s="105"/>
      <c r="D4" s="105"/>
      <c r="E4" s="105"/>
      <c r="F4" s="105" t="s">
        <v>100</v>
      </c>
      <c r="G4" s="105"/>
      <c r="H4" s="105"/>
      <c r="I4" s="105"/>
    </row>
    <row r="5" spans="1:9" ht="12.75">
      <c r="A5" s="45"/>
      <c r="B5" s="104"/>
      <c r="C5" s="104"/>
      <c r="D5" s="104"/>
      <c r="E5" s="104"/>
      <c r="F5" s="104" t="s">
        <v>75</v>
      </c>
      <c r="G5" s="104"/>
      <c r="H5" s="104"/>
      <c r="I5" s="104"/>
    </row>
    <row r="6" spans="1:9" ht="12.75">
      <c r="A6" s="45"/>
      <c r="B6" s="45"/>
      <c r="C6" s="45"/>
      <c r="D6" s="45"/>
      <c r="E6" s="45"/>
      <c r="F6" s="106" t="s">
        <v>295</v>
      </c>
      <c r="G6" s="107"/>
      <c r="H6" s="107"/>
      <c r="I6" s="107"/>
    </row>
    <row r="7" spans="1:9" ht="12.75">
      <c r="A7" s="47"/>
      <c r="B7" s="47"/>
      <c r="C7" s="47"/>
      <c r="D7" s="47"/>
      <c r="E7" s="47"/>
      <c r="F7" s="46"/>
      <c r="G7" s="46"/>
      <c r="H7" s="46"/>
      <c r="I7" s="46"/>
    </row>
    <row r="8" spans="1:9" ht="12.75">
      <c r="A8" s="108" t="s">
        <v>101</v>
      </c>
      <c r="B8" s="108"/>
      <c r="C8" s="108"/>
      <c r="D8" s="108"/>
      <c r="E8" s="108"/>
      <c r="F8" s="108"/>
      <c r="G8" s="108"/>
      <c r="H8" s="108"/>
      <c r="I8" s="108"/>
    </row>
    <row r="9" spans="1:9" ht="12.75">
      <c r="A9" s="108" t="s">
        <v>102</v>
      </c>
      <c r="B9" s="108"/>
      <c r="C9" s="108"/>
      <c r="D9" s="108"/>
      <c r="E9" s="108"/>
      <c r="F9" s="108"/>
      <c r="G9" s="108"/>
      <c r="H9" s="108"/>
      <c r="I9" s="108"/>
    </row>
    <row r="10" spans="1:9" ht="12.75">
      <c r="A10" s="108" t="s">
        <v>296</v>
      </c>
      <c r="B10" s="108"/>
      <c r="C10" s="108"/>
      <c r="D10" s="108"/>
      <c r="E10" s="108"/>
      <c r="F10" s="108"/>
      <c r="G10" s="108"/>
      <c r="H10" s="108"/>
      <c r="I10" s="108"/>
    </row>
    <row r="11" spans="1:9" ht="12.75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7.5" customHeight="1" hidden="1">
      <c r="A12" s="45"/>
      <c r="B12" s="45"/>
      <c r="C12" s="45"/>
      <c r="D12" s="45"/>
      <c r="E12" s="45"/>
      <c r="F12" s="45"/>
      <c r="G12" s="45"/>
      <c r="H12" s="45"/>
      <c r="I12" s="48" t="s">
        <v>103</v>
      </c>
    </row>
    <row r="13" spans="1:9" ht="12.75">
      <c r="A13" s="109" t="s">
        <v>104</v>
      </c>
      <c r="B13" s="109" t="s">
        <v>105</v>
      </c>
      <c r="C13" s="111" t="s">
        <v>106</v>
      </c>
      <c r="D13" s="111" t="s">
        <v>107</v>
      </c>
      <c r="E13" s="111" t="s">
        <v>108</v>
      </c>
      <c r="F13" s="113" t="s">
        <v>297</v>
      </c>
      <c r="G13" s="113" t="s">
        <v>298</v>
      </c>
      <c r="H13" s="113" t="s">
        <v>299</v>
      </c>
      <c r="I13" s="113" t="s">
        <v>300</v>
      </c>
    </row>
    <row r="14" spans="1:9" ht="63.75" customHeight="1">
      <c r="A14" s="110"/>
      <c r="B14" s="110"/>
      <c r="C14" s="112"/>
      <c r="D14" s="112"/>
      <c r="E14" s="112"/>
      <c r="F14" s="114"/>
      <c r="G14" s="114"/>
      <c r="H14" s="114"/>
      <c r="I14" s="114"/>
    </row>
    <row r="15" spans="1:9" ht="12.75">
      <c r="A15" s="49">
        <v>1</v>
      </c>
      <c r="B15" s="49">
        <v>2</v>
      </c>
      <c r="C15" s="50" t="s">
        <v>88</v>
      </c>
      <c r="D15" s="50" t="s">
        <v>89</v>
      </c>
      <c r="E15" s="50" t="s">
        <v>90</v>
      </c>
      <c r="F15" s="51">
        <v>6</v>
      </c>
      <c r="G15" s="51">
        <v>7</v>
      </c>
      <c r="H15" s="51">
        <v>8</v>
      </c>
      <c r="I15" s="51">
        <v>9</v>
      </c>
    </row>
    <row r="16" spans="1:9" ht="26.25">
      <c r="A16" s="52" t="s">
        <v>109</v>
      </c>
      <c r="B16" s="53">
        <v>703</v>
      </c>
      <c r="C16" s="14" t="s">
        <v>110</v>
      </c>
      <c r="D16" s="14" t="s">
        <v>189</v>
      </c>
      <c r="E16" s="14" t="s">
        <v>110</v>
      </c>
      <c r="F16" s="54">
        <f>F17+F18+F20+F21+F22+F23+F24+J16+F26+F27+F28+F29+F30+F31+F32+F33+F34+F35+F36+F19+F37+F38+F39+F40+F41+F25</f>
        <v>15038</v>
      </c>
      <c r="G16" s="54">
        <f>G17+G18+G20+G21+G22+G23+G24+K16+G26+G27+G28+G29+G30+G31+G32+G33+G34+G35+G36+G19+G37+G38+G39+G40+G41+G25</f>
        <v>4029</v>
      </c>
      <c r="H16" s="54">
        <f>H17+H18+H20+H21+H22+H23+H24+L16+H26+H27+H28+H29+H30+H31+H32+H33+H34+H35+H36+H19+H37+H38+H39+H40+H41+H25</f>
        <v>4029</v>
      </c>
      <c r="I16" s="54">
        <v>0</v>
      </c>
    </row>
    <row r="17" spans="1:9" ht="26.25">
      <c r="A17" s="8" t="s">
        <v>113</v>
      </c>
      <c r="B17" s="9">
        <v>703</v>
      </c>
      <c r="C17" s="10" t="s">
        <v>112</v>
      </c>
      <c r="D17" s="91" t="s">
        <v>188</v>
      </c>
      <c r="E17" s="117" t="s">
        <v>191</v>
      </c>
      <c r="F17" s="17">
        <v>835</v>
      </c>
      <c r="G17" s="17">
        <v>141</v>
      </c>
      <c r="H17" s="17">
        <v>141</v>
      </c>
      <c r="I17" s="17">
        <f aca="true" t="shared" si="0" ref="I17:I49">G17-H17</f>
        <v>0</v>
      </c>
    </row>
    <row r="18" spans="1:9" ht="12.75">
      <c r="A18" s="8" t="s">
        <v>114</v>
      </c>
      <c r="B18" s="9">
        <v>703</v>
      </c>
      <c r="C18" s="10" t="s">
        <v>112</v>
      </c>
      <c r="D18" s="91" t="s">
        <v>190</v>
      </c>
      <c r="E18" s="91" t="s">
        <v>191</v>
      </c>
      <c r="F18" s="17">
        <v>1425</v>
      </c>
      <c r="G18" s="17">
        <v>234</v>
      </c>
      <c r="H18" s="17">
        <v>234</v>
      </c>
      <c r="I18" s="17">
        <f t="shared" si="0"/>
        <v>0</v>
      </c>
    </row>
    <row r="19" spans="1:9" ht="26.25" customHeight="1">
      <c r="A19" s="118" t="s">
        <v>302</v>
      </c>
      <c r="B19" s="9">
        <v>703</v>
      </c>
      <c r="C19" s="117" t="s">
        <v>112</v>
      </c>
      <c r="D19" s="91" t="s">
        <v>301</v>
      </c>
      <c r="E19" s="91" t="s">
        <v>110</v>
      </c>
      <c r="F19" s="17">
        <v>105</v>
      </c>
      <c r="G19" s="17">
        <v>44</v>
      </c>
      <c r="H19" s="17">
        <v>44</v>
      </c>
      <c r="I19" s="17">
        <f t="shared" si="0"/>
        <v>0</v>
      </c>
    </row>
    <row r="20" spans="1:9" ht="27" customHeight="1">
      <c r="A20" s="118" t="s">
        <v>309</v>
      </c>
      <c r="B20" s="9">
        <v>703</v>
      </c>
      <c r="C20" s="10" t="s">
        <v>162</v>
      </c>
      <c r="D20" s="91" t="s">
        <v>192</v>
      </c>
      <c r="E20" s="10" t="s">
        <v>146</v>
      </c>
      <c r="F20" s="17">
        <v>88</v>
      </c>
      <c r="G20" s="17">
        <v>88</v>
      </c>
      <c r="H20" s="17">
        <v>88</v>
      </c>
      <c r="I20" s="17">
        <f>G20-H20</f>
        <v>0</v>
      </c>
    </row>
    <row r="21" spans="1:9" ht="26.25">
      <c r="A21" s="118" t="s">
        <v>310</v>
      </c>
      <c r="B21" s="9">
        <v>703</v>
      </c>
      <c r="C21" s="10" t="s">
        <v>115</v>
      </c>
      <c r="D21" s="91" t="s">
        <v>194</v>
      </c>
      <c r="E21" s="10" t="s">
        <v>157</v>
      </c>
      <c r="F21" s="17">
        <v>194</v>
      </c>
      <c r="G21" s="17">
        <v>0</v>
      </c>
      <c r="H21" s="17">
        <v>0</v>
      </c>
      <c r="I21" s="17">
        <f t="shared" si="0"/>
        <v>0</v>
      </c>
    </row>
    <row r="22" spans="1:9" ht="12.75">
      <c r="A22" s="118" t="s">
        <v>311</v>
      </c>
      <c r="B22" s="9">
        <v>703</v>
      </c>
      <c r="C22" s="10" t="s">
        <v>116</v>
      </c>
      <c r="D22" s="91" t="s">
        <v>193</v>
      </c>
      <c r="E22" s="91" t="s">
        <v>148</v>
      </c>
      <c r="F22" s="17">
        <v>554</v>
      </c>
      <c r="G22" s="17">
        <v>78</v>
      </c>
      <c r="H22" s="17">
        <v>78</v>
      </c>
      <c r="I22" s="17">
        <f t="shared" si="0"/>
        <v>0</v>
      </c>
    </row>
    <row r="23" spans="1:9" ht="39">
      <c r="A23" s="119" t="s">
        <v>312</v>
      </c>
      <c r="B23" s="9">
        <v>703</v>
      </c>
      <c r="C23" s="10" t="s">
        <v>117</v>
      </c>
      <c r="D23" s="91" t="s">
        <v>195</v>
      </c>
      <c r="E23" s="10" t="s">
        <v>147</v>
      </c>
      <c r="F23" s="17">
        <v>319</v>
      </c>
      <c r="G23" s="17">
        <v>80</v>
      </c>
      <c r="H23" s="17">
        <v>80</v>
      </c>
      <c r="I23" s="17">
        <f t="shared" si="0"/>
        <v>0</v>
      </c>
    </row>
    <row r="24" spans="1:9" ht="52.5">
      <c r="A24" s="90" t="s">
        <v>313</v>
      </c>
      <c r="B24" s="9">
        <v>703</v>
      </c>
      <c r="C24" s="10" t="s">
        <v>118</v>
      </c>
      <c r="D24" s="91" t="s">
        <v>196</v>
      </c>
      <c r="E24" s="10" t="s">
        <v>148</v>
      </c>
      <c r="F24" s="17">
        <v>405</v>
      </c>
      <c r="G24" s="17">
        <v>82</v>
      </c>
      <c r="H24" s="17">
        <v>82</v>
      </c>
      <c r="I24" s="17">
        <f t="shared" si="0"/>
        <v>0</v>
      </c>
    </row>
    <row r="25" spans="1:9" ht="39">
      <c r="A25" s="90" t="s">
        <v>314</v>
      </c>
      <c r="B25" s="9">
        <v>703</v>
      </c>
      <c r="C25" s="117" t="s">
        <v>306</v>
      </c>
      <c r="D25" s="91" t="s">
        <v>307</v>
      </c>
      <c r="E25" s="117" t="s">
        <v>308</v>
      </c>
      <c r="F25" s="17">
        <v>33</v>
      </c>
      <c r="G25" s="17"/>
      <c r="H25" s="17"/>
      <c r="I25" s="17"/>
    </row>
    <row r="26" spans="1:9" ht="26.25">
      <c r="A26" s="92" t="s">
        <v>315</v>
      </c>
      <c r="B26" s="9">
        <v>703</v>
      </c>
      <c r="C26" s="10" t="s">
        <v>119</v>
      </c>
      <c r="D26" s="91" t="s">
        <v>197</v>
      </c>
      <c r="E26" s="91" t="s">
        <v>148</v>
      </c>
      <c r="F26" s="17">
        <v>662</v>
      </c>
      <c r="G26" s="17">
        <v>223</v>
      </c>
      <c r="H26" s="17">
        <v>223</v>
      </c>
      <c r="I26" s="17">
        <f t="shared" si="0"/>
        <v>0</v>
      </c>
    </row>
    <row r="27" spans="1:9" ht="26.25">
      <c r="A27" s="90" t="s">
        <v>316</v>
      </c>
      <c r="B27" s="9">
        <v>703</v>
      </c>
      <c r="C27" s="91" t="s">
        <v>119</v>
      </c>
      <c r="D27" s="91" t="s">
        <v>198</v>
      </c>
      <c r="E27" s="10" t="s">
        <v>148</v>
      </c>
      <c r="F27" s="17">
        <v>380</v>
      </c>
      <c r="G27" s="17">
        <v>60</v>
      </c>
      <c r="H27" s="17">
        <v>60</v>
      </c>
      <c r="I27" s="17">
        <f>G27-H27</f>
        <v>0</v>
      </c>
    </row>
    <row r="28" spans="1:9" ht="37.5" customHeight="1">
      <c r="A28" s="90" t="s">
        <v>317</v>
      </c>
      <c r="B28" s="9">
        <v>703</v>
      </c>
      <c r="C28" s="91" t="s">
        <v>119</v>
      </c>
      <c r="D28" s="91" t="s">
        <v>199</v>
      </c>
      <c r="E28" s="91" t="s">
        <v>148</v>
      </c>
      <c r="F28" s="17">
        <v>80</v>
      </c>
      <c r="G28" s="17">
        <v>10</v>
      </c>
      <c r="H28" s="17">
        <v>10</v>
      </c>
      <c r="I28" s="17">
        <f>G28-H28</f>
        <v>0</v>
      </c>
    </row>
    <row r="29" spans="1:9" ht="26.25">
      <c r="A29" s="90" t="s">
        <v>318</v>
      </c>
      <c r="B29" s="9">
        <v>703</v>
      </c>
      <c r="C29" s="91" t="s">
        <v>119</v>
      </c>
      <c r="D29" s="91" t="s">
        <v>200</v>
      </c>
      <c r="E29" s="10" t="s">
        <v>155</v>
      </c>
      <c r="F29" s="17">
        <v>230</v>
      </c>
      <c r="G29" s="17">
        <v>0</v>
      </c>
      <c r="H29" s="17">
        <v>0</v>
      </c>
      <c r="I29" s="17">
        <f t="shared" si="0"/>
        <v>0</v>
      </c>
    </row>
    <row r="30" spans="1:9" ht="12.75">
      <c r="A30" s="90" t="s">
        <v>319</v>
      </c>
      <c r="B30" s="9">
        <v>703</v>
      </c>
      <c r="C30" s="91" t="s">
        <v>119</v>
      </c>
      <c r="D30" s="91" t="s">
        <v>201</v>
      </c>
      <c r="E30" s="10" t="s">
        <v>148</v>
      </c>
      <c r="F30" s="17">
        <v>128</v>
      </c>
      <c r="G30" s="17">
        <v>29</v>
      </c>
      <c r="H30" s="17">
        <v>29</v>
      </c>
      <c r="I30" s="17">
        <f t="shared" si="0"/>
        <v>0</v>
      </c>
    </row>
    <row r="31" spans="1:9" ht="39">
      <c r="A31" s="90" t="s">
        <v>320</v>
      </c>
      <c r="B31" s="9">
        <v>703</v>
      </c>
      <c r="C31" s="91" t="s">
        <v>127</v>
      </c>
      <c r="D31" s="91" t="s">
        <v>202</v>
      </c>
      <c r="E31" s="91" t="s">
        <v>148</v>
      </c>
      <c r="F31" s="17">
        <v>100</v>
      </c>
      <c r="G31" s="17">
        <v>9</v>
      </c>
      <c r="H31" s="17">
        <v>9</v>
      </c>
      <c r="I31" s="17">
        <f t="shared" si="0"/>
        <v>0</v>
      </c>
    </row>
    <row r="32" spans="1:9" ht="12.75">
      <c r="A32" s="118" t="s">
        <v>321</v>
      </c>
      <c r="B32" s="9">
        <v>703</v>
      </c>
      <c r="C32" s="10" t="s">
        <v>156</v>
      </c>
      <c r="D32" s="91" t="s">
        <v>203</v>
      </c>
      <c r="E32" s="10" t="s">
        <v>148</v>
      </c>
      <c r="F32" s="17">
        <v>5</v>
      </c>
      <c r="G32" s="17">
        <v>0</v>
      </c>
      <c r="H32" s="17">
        <v>0</v>
      </c>
      <c r="I32" s="17">
        <v>0</v>
      </c>
    </row>
    <row r="33" spans="1:9" ht="26.25">
      <c r="A33" s="90" t="s">
        <v>165</v>
      </c>
      <c r="B33" s="9">
        <v>703</v>
      </c>
      <c r="C33" s="10" t="s">
        <v>120</v>
      </c>
      <c r="D33" s="91" t="s">
        <v>204</v>
      </c>
      <c r="E33" s="10" t="s">
        <v>146</v>
      </c>
      <c r="F33" s="17">
        <v>7342</v>
      </c>
      <c r="G33" s="17">
        <v>2431</v>
      </c>
      <c r="H33" s="17">
        <v>2431</v>
      </c>
      <c r="I33" s="17">
        <f t="shared" si="0"/>
        <v>0</v>
      </c>
    </row>
    <row r="34" spans="1:9" ht="66">
      <c r="A34" s="93" t="s">
        <v>166</v>
      </c>
      <c r="B34" s="9">
        <v>703</v>
      </c>
      <c r="C34" s="10" t="s">
        <v>120</v>
      </c>
      <c r="D34" s="91" t="s">
        <v>205</v>
      </c>
      <c r="E34" s="10" t="s">
        <v>146</v>
      </c>
      <c r="F34" s="17">
        <v>317</v>
      </c>
      <c r="G34" s="17">
        <v>79</v>
      </c>
      <c r="H34" s="17">
        <v>79</v>
      </c>
      <c r="I34" s="17">
        <f t="shared" si="0"/>
        <v>0</v>
      </c>
    </row>
    <row r="35" spans="1:9" ht="66">
      <c r="A35" s="94" t="s">
        <v>328</v>
      </c>
      <c r="B35" s="9">
        <v>703</v>
      </c>
      <c r="C35" s="10" t="s">
        <v>120</v>
      </c>
      <c r="D35" s="91" t="s">
        <v>206</v>
      </c>
      <c r="E35" s="10" t="s">
        <v>146</v>
      </c>
      <c r="F35" s="66">
        <v>1140</v>
      </c>
      <c r="G35" s="17">
        <v>380</v>
      </c>
      <c r="H35" s="17">
        <v>380</v>
      </c>
      <c r="I35" s="17">
        <f t="shared" si="0"/>
        <v>0</v>
      </c>
    </row>
    <row r="36" spans="1:9" ht="66">
      <c r="A36" s="94" t="s">
        <v>327</v>
      </c>
      <c r="B36" s="9">
        <v>703</v>
      </c>
      <c r="C36" s="10" t="s">
        <v>120</v>
      </c>
      <c r="D36" s="91" t="s">
        <v>207</v>
      </c>
      <c r="E36" s="10" t="s">
        <v>146</v>
      </c>
      <c r="F36" s="66">
        <v>95</v>
      </c>
      <c r="G36" s="17">
        <v>23</v>
      </c>
      <c r="H36" s="17">
        <v>23</v>
      </c>
      <c r="I36" s="17">
        <f t="shared" si="0"/>
        <v>0</v>
      </c>
    </row>
    <row r="37" spans="1:9" ht="26.25">
      <c r="A37" s="93" t="s">
        <v>322</v>
      </c>
      <c r="B37" s="9">
        <v>703</v>
      </c>
      <c r="C37" s="10" t="s">
        <v>136</v>
      </c>
      <c r="D37" s="91" t="s">
        <v>208</v>
      </c>
      <c r="E37" s="10" t="s">
        <v>149</v>
      </c>
      <c r="F37" s="17">
        <v>50</v>
      </c>
      <c r="G37" s="17">
        <v>8</v>
      </c>
      <c r="H37" s="17">
        <v>8</v>
      </c>
      <c r="I37" s="17">
        <f t="shared" si="0"/>
        <v>0</v>
      </c>
    </row>
    <row r="38" spans="1:9" ht="26.25">
      <c r="A38" s="93" t="s">
        <v>323</v>
      </c>
      <c r="B38" s="9">
        <v>703</v>
      </c>
      <c r="C38" s="117" t="s">
        <v>121</v>
      </c>
      <c r="D38" s="91" t="s">
        <v>303</v>
      </c>
      <c r="E38" s="117" t="s">
        <v>304</v>
      </c>
      <c r="F38" s="17">
        <v>35</v>
      </c>
      <c r="G38" s="17"/>
      <c r="H38" s="17"/>
      <c r="I38" s="17"/>
    </row>
    <row r="39" spans="1:9" ht="26.25">
      <c r="A39" s="93" t="s">
        <v>326</v>
      </c>
      <c r="B39" s="9">
        <v>703</v>
      </c>
      <c r="C39" s="117" t="s">
        <v>121</v>
      </c>
      <c r="D39" s="91" t="s">
        <v>305</v>
      </c>
      <c r="E39" s="117" t="s">
        <v>146</v>
      </c>
      <c r="F39" s="17">
        <v>205</v>
      </c>
      <c r="G39" s="17"/>
      <c r="H39" s="17"/>
      <c r="I39" s="17"/>
    </row>
    <row r="40" spans="1:9" ht="12.75">
      <c r="A40" s="118" t="s">
        <v>324</v>
      </c>
      <c r="B40" s="9">
        <v>703</v>
      </c>
      <c r="C40" s="10" t="s">
        <v>121</v>
      </c>
      <c r="D40" s="91" t="s">
        <v>209</v>
      </c>
      <c r="E40" s="10" t="s">
        <v>163</v>
      </c>
      <c r="F40" s="66">
        <v>6</v>
      </c>
      <c r="G40" s="17">
        <v>6</v>
      </c>
      <c r="H40" s="17">
        <v>6</v>
      </c>
      <c r="I40" s="17">
        <f t="shared" si="0"/>
        <v>0</v>
      </c>
    </row>
    <row r="41" spans="1:9" ht="12.75">
      <c r="A41" s="118" t="s">
        <v>325</v>
      </c>
      <c r="B41" s="9">
        <v>703</v>
      </c>
      <c r="C41" s="10" t="s">
        <v>122</v>
      </c>
      <c r="D41" s="91" t="s">
        <v>210</v>
      </c>
      <c r="E41" s="10" t="s">
        <v>148</v>
      </c>
      <c r="F41" s="17">
        <v>305</v>
      </c>
      <c r="G41" s="17">
        <v>24</v>
      </c>
      <c r="H41" s="17">
        <v>24</v>
      </c>
      <c r="I41" s="17">
        <f t="shared" si="0"/>
        <v>0</v>
      </c>
    </row>
    <row r="42" spans="1:9" ht="26.25">
      <c r="A42" s="52" t="s">
        <v>137</v>
      </c>
      <c r="B42" s="53">
        <v>703</v>
      </c>
      <c r="C42" s="14" t="s">
        <v>123</v>
      </c>
      <c r="D42" s="14" t="s">
        <v>124</v>
      </c>
      <c r="E42" s="14" t="s">
        <v>110</v>
      </c>
      <c r="F42" s="54">
        <f>F43+F44+F45+F46+F47+F49+F48</f>
        <v>12736</v>
      </c>
      <c r="G42" s="54">
        <f>G43+G44+G45+G46+G47+G49+G48</f>
        <v>2360</v>
      </c>
      <c r="H42" s="54">
        <f>H43+H44+H45+H46+H47+H49+H48</f>
        <v>2360</v>
      </c>
      <c r="I42" s="54">
        <f>I43+I44</f>
        <v>0</v>
      </c>
    </row>
    <row r="43" spans="1:9" ht="26.25">
      <c r="A43" s="8" t="s">
        <v>125</v>
      </c>
      <c r="B43" s="9">
        <v>703</v>
      </c>
      <c r="C43" s="10" t="s">
        <v>116</v>
      </c>
      <c r="D43" s="91" t="s">
        <v>211</v>
      </c>
      <c r="E43" s="91" t="s">
        <v>110</v>
      </c>
      <c r="F43" s="17">
        <v>7176</v>
      </c>
      <c r="G43" s="17">
        <v>1090</v>
      </c>
      <c r="H43" s="17">
        <v>1090</v>
      </c>
      <c r="I43" s="17">
        <v>0</v>
      </c>
    </row>
    <row r="44" spans="1:9" ht="12.75">
      <c r="A44" s="11" t="s">
        <v>126</v>
      </c>
      <c r="B44" s="9">
        <v>703</v>
      </c>
      <c r="C44" s="10" t="s">
        <v>127</v>
      </c>
      <c r="D44" s="91" t="s">
        <v>212</v>
      </c>
      <c r="E44" s="10" t="s">
        <v>148</v>
      </c>
      <c r="F44" s="17">
        <v>2546</v>
      </c>
      <c r="G44" s="17">
        <v>965</v>
      </c>
      <c r="H44" s="17">
        <v>965</v>
      </c>
      <c r="I44" s="17">
        <v>0</v>
      </c>
    </row>
    <row r="45" spans="1:9" ht="12.75">
      <c r="A45" s="119" t="s">
        <v>329</v>
      </c>
      <c r="B45" s="9">
        <v>703</v>
      </c>
      <c r="C45" s="10" t="s">
        <v>127</v>
      </c>
      <c r="D45" s="91" t="s">
        <v>213</v>
      </c>
      <c r="E45" s="10" t="s">
        <v>148</v>
      </c>
      <c r="F45" s="17">
        <v>416</v>
      </c>
      <c r="G45" s="17">
        <v>21</v>
      </c>
      <c r="H45" s="17">
        <v>21</v>
      </c>
      <c r="I45" s="17">
        <f t="shared" si="0"/>
        <v>0</v>
      </c>
    </row>
    <row r="46" spans="1:9" ht="12.75">
      <c r="A46" s="119" t="s">
        <v>330</v>
      </c>
      <c r="B46" s="9">
        <v>703</v>
      </c>
      <c r="C46" s="10" t="s">
        <v>127</v>
      </c>
      <c r="D46" s="91" t="s">
        <v>214</v>
      </c>
      <c r="E46" s="10" t="s">
        <v>148</v>
      </c>
      <c r="F46" s="17">
        <v>500</v>
      </c>
      <c r="G46" s="17">
        <v>0</v>
      </c>
      <c r="H46" s="17">
        <v>0</v>
      </c>
      <c r="I46" s="17">
        <f t="shared" si="0"/>
        <v>0</v>
      </c>
    </row>
    <row r="47" spans="1:9" ht="26.25">
      <c r="A47" s="119" t="s">
        <v>331</v>
      </c>
      <c r="B47" s="9">
        <v>703</v>
      </c>
      <c r="C47" s="10" t="s">
        <v>127</v>
      </c>
      <c r="D47" s="91" t="s">
        <v>215</v>
      </c>
      <c r="E47" s="10" t="s">
        <v>148</v>
      </c>
      <c r="F47" s="17">
        <v>598</v>
      </c>
      <c r="G47" s="17">
        <v>164</v>
      </c>
      <c r="H47" s="17">
        <v>164</v>
      </c>
      <c r="I47" s="17">
        <f t="shared" si="0"/>
        <v>0</v>
      </c>
    </row>
    <row r="48" spans="1:9" ht="26.25">
      <c r="A48" s="119" t="s">
        <v>332</v>
      </c>
      <c r="B48" s="9">
        <v>703</v>
      </c>
      <c r="C48" s="10" t="s">
        <v>127</v>
      </c>
      <c r="D48" s="91" t="s">
        <v>216</v>
      </c>
      <c r="E48" s="10" t="s">
        <v>148</v>
      </c>
      <c r="F48" s="17">
        <v>500</v>
      </c>
      <c r="G48" s="17">
        <v>20</v>
      </c>
      <c r="H48" s="17">
        <v>20</v>
      </c>
      <c r="I48" s="17">
        <v>0</v>
      </c>
    </row>
    <row r="49" spans="1:9" ht="12.75">
      <c r="A49" s="119" t="s">
        <v>333</v>
      </c>
      <c r="B49" s="9">
        <v>703</v>
      </c>
      <c r="C49" s="91" t="s">
        <v>217</v>
      </c>
      <c r="D49" s="91" t="s">
        <v>218</v>
      </c>
      <c r="E49" s="10" t="s">
        <v>148</v>
      </c>
      <c r="F49" s="17">
        <v>1000</v>
      </c>
      <c r="G49" s="17">
        <v>100</v>
      </c>
      <c r="H49" s="17">
        <v>100</v>
      </c>
      <c r="I49" s="17">
        <f t="shared" si="0"/>
        <v>0</v>
      </c>
    </row>
    <row r="50" spans="1:9" ht="12.75">
      <c r="A50" s="12" t="s">
        <v>128</v>
      </c>
      <c r="B50" s="13" t="s">
        <v>110</v>
      </c>
      <c r="C50" s="14" t="s">
        <v>123</v>
      </c>
      <c r="D50" s="14" t="s">
        <v>111</v>
      </c>
      <c r="E50" s="14" t="s">
        <v>110</v>
      </c>
      <c r="F50" s="54">
        <f>F42+F16</f>
        <v>27774</v>
      </c>
      <c r="G50" s="54">
        <f>G42+G16</f>
        <v>6389</v>
      </c>
      <c r="H50" s="54">
        <f>H42+H16</f>
        <v>6389</v>
      </c>
      <c r="I50" s="54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</sheetData>
  <sheetProtection/>
  <mergeCells count="22">
    <mergeCell ref="A13:A14"/>
    <mergeCell ref="B13:B14"/>
    <mergeCell ref="C13:C14"/>
    <mergeCell ref="D13:D14"/>
    <mergeCell ref="I13:I14"/>
    <mergeCell ref="E13:E14"/>
    <mergeCell ref="F13:F14"/>
    <mergeCell ref="G13:G14"/>
    <mergeCell ref="H13:H14"/>
    <mergeCell ref="B5:E5"/>
    <mergeCell ref="F5:I5"/>
    <mergeCell ref="F6:I6"/>
    <mergeCell ref="A8:I8"/>
    <mergeCell ref="A9:I9"/>
    <mergeCell ref="A10:I10"/>
    <mergeCell ref="B1:E1"/>
    <mergeCell ref="B2:E2"/>
    <mergeCell ref="F2:I2"/>
    <mergeCell ref="B3:E3"/>
    <mergeCell ref="F3:I3"/>
    <mergeCell ref="B4:E4"/>
    <mergeCell ref="F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1"/>
  <sheetViews>
    <sheetView tabSelected="1" zoomScalePageLayoutView="0" workbookViewId="0" topLeftCell="A16">
      <selection activeCell="O17" sqref="O17"/>
    </sheetView>
  </sheetViews>
  <sheetFormatPr defaultColWidth="9.00390625" defaultRowHeight="12.75"/>
  <cols>
    <col min="1" max="1" width="5.875" style="0" customWidth="1"/>
    <col min="2" max="2" width="17.00390625" style="0" customWidth="1"/>
    <col min="3" max="3" width="31.625" style="0" customWidth="1"/>
    <col min="4" max="4" width="12.50390625" style="0" customWidth="1"/>
    <col min="5" max="5" width="10.50390625" style="0" customWidth="1"/>
    <col min="6" max="6" width="1.00390625" style="0" customWidth="1"/>
  </cols>
  <sheetData>
    <row r="1" spans="1:6" ht="12.75">
      <c r="A1" s="45"/>
      <c r="B1" s="45"/>
      <c r="C1" s="45"/>
      <c r="D1" s="45"/>
      <c r="E1" s="45"/>
      <c r="F1" s="45"/>
    </row>
    <row r="2" spans="1:6" ht="12.75">
      <c r="A2" s="45"/>
      <c r="B2" s="45"/>
      <c r="C2" s="104" t="s">
        <v>72</v>
      </c>
      <c r="D2" s="104"/>
      <c r="E2" s="104"/>
      <c r="F2" s="104"/>
    </row>
    <row r="3" spans="1:6" ht="12.75">
      <c r="A3" s="45"/>
      <c r="B3" s="45"/>
      <c r="C3" s="104" t="s">
        <v>99</v>
      </c>
      <c r="D3" s="104"/>
      <c r="E3" s="104"/>
      <c r="F3" s="104"/>
    </row>
    <row r="4" spans="1:6" ht="12.75">
      <c r="A4" s="45"/>
      <c r="B4" s="45"/>
      <c r="C4" s="105" t="s">
        <v>100</v>
      </c>
      <c r="D4" s="105"/>
      <c r="E4" s="105"/>
      <c r="F4" s="105"/>
    </row>
    <row r="5" spans="1:6" ht="12.75">
      <c r="A5" s="45"/>
      <c r="B5" s="45"/>
      <c r="C5" s="104" t="s">
        <v>75</v>
      </c>
      <c r="D5" s="104"/>
      <c r="E5" s="104"/>
      <c r="F5" s="104"/>
    </row>
    <row r="6" spans="1:6" ht="12.75">
      <c r="A6" s="45"/>
      <c r="B6" s="45"/>
      <c r="C6" s="16" t="s">
        <v>334</v>
      </c>
      <c r="D6" s="47"/>
      <c r="E6" s="47"/>
      <c r="F6" s="47"/>
    </row>
    <row r="7" spans="1:6" ht="12.75">
      <c r="A7" s="47"/>
      <c r="B7" s="47"/>
      <c r="C7" s="47"/>
      <c r="D7" s="47"/>
      <c r="E7" s="47"/>
      <c r="F7" s="47"/>
    </row>
    <row r="8" spans="1:6" ht="12.75">
      <c r="A8" s="115" t="s">
        <v>335</v>
      </c>
      <c r="B8" s="115"/>
      <c r="C8" s="115"/>
      <c r="D8" s="115"/>
      <c r="E8" s="115"/>
      <c r="F8" s="45"/>
    </row>
    <row r="9" spans="1:6" ht="12.75">
      <c r="A9" s="115"/>
      <c r="B9" s="115"/>
      <c r="C9" s="115"/>
      <c r="D9" s="115"/>
      <c r="E9" s="115"/>
      <c r="F9" s="45"/>
    </row>
    <row r="10" spans="1:6" ht="12.75">
      <c r="A10" s="115"/>
      <c r="B10" s="115"/>
      <c r="C10" s="115"/>
      <c r="D10" s="115"/>
      <c r="E10" s="115"/>
      <c r="F10" s="45"/>
    </row>
    <row r="11" spans="1:6" ht="1.5" customHeight="1">
      <c r="A11" s="18"/>
      <c r="B11" s="116"/>
      <c r="C11" s="116"/>
      <c r="D11" s="116"/>
      <c r="E11" s="55"/>
      <c r="F11" s="45"/>
    </row>
    <row r="12" spans="1:6" ht="12.75">
      <c r="A12" s="18"/>
      <c r="B12" s="55"/>
      <c r="C12" s="55"/>
      <c r="D12" s="55"/>
      <c r="E12" s="55"/>
      <c r="F12" s="45"/>
    </row>
    <row r="13" spans="1:6" ht="12.75">
      <c r="A13" s="45"/>
      <c r="B13" s="45"/>
      <c r="C13" s="45"/>
      <c r="D13" s="45"/>
      <c r="E13" s="48" t="s">
        <v>103</v>
      </c>
      <c r="F13" s="45"/>
    </row>
    <row r="14" spans="1:6" ht="12.75">
      <c r="A14" s="45"/>
      <c r="B14" s="45"/>
      <c r="C14" s="45"/>
      <c r="D14" s="45"/>
      <c r="E14" s="45"/>
      <c r="F14" s="45"/>
    </row>
    <row r="15" spans="1:6" ht="105">
      <c r="A15" s="67" t="s">
        <v>129</v>
      </c>
      <c r="B15" s="67" t="s">
        <v>130</v>
      </c>
      <c r="C15" s="69" t="s">
        <v>131</v>
      </c>
      <c r="D15" s="56" t="s">
        <v>132</v>
      </c>
      <c r="E15" s="67" t="s">
        <v>133</v>
      </c>
      <c r="F15" s="45"/>
    </row>
    <row r="16" spans="1:6" ht="39">
      <c r="A16" s="71"/>
      <c r="B16" s="68"/>
      <c r="C16" s="68" t="s">
        <v>134</v>
      </c>
      <c r="D16" s="73"/>
      <c r="E16" s="75"/>
      <c r="F16" s="45"/>
    </row>
    <row r="17" spans="1:6" ht="52.5">
      <c r="A17" s="70">
        <v>1</v>
      </c>
      <c r="B17" s="68" t="s">
        <v>336</v>
      </c>
      <c r="C17" s="72" t="s">
        <v>337</v>
      </c>
      <c r="D17" s="121">
        <v>3</v>
      </c>
      <c r="E17" s="122">
        <v>3</v>
      </c>
      <c r="F17" s="45"/>
    </row>
    <row r="18" spans="1:6" ht="46.5" customHeight="1">
      <c r="A18" s="120">
        <v>2</v>
      </c>
      <c r="B18" s="78" t="s">
        <v>338</v>
      </c>
      <c r="C18" s="72" t="s">
        <v>339</v>
      </c>
      <c r="D18" s="121">
        <v>3</v>
      </c>
      <c r="E18" s="123">
        <v>3</v>
      </c>
      <c r="F18" s="45"/>
    </row>
    <row r="19" spans="1:6" ht="15">
      <c r="A19" s="70"/>
      <c r="B19" s="82"/>
      <c r="C19" s="72"/>
      <c r="D19" s="74"/>
      <c r="E19" s="77"/>
      <c r="F19" s="45"/>
    </row>
    <row r="20" spans="1:6" ht="15">
      <c r="A20" s="83"/>
      <c r="B20" s="68"/>
      <c r="C20" s="68"/>
      <c r="D20" s="74"/>
      <c r="E20" s="76"/>
      <c r="F20" s="45"/>
    </row>
    <row r="21" spans="1:6" ht="15">
      <c r="A21" s="70"/>
      <c r="B21" s="72"/>
      <c r="C21" s="86"/>
      <c r="D21" s="74"/>
      <c r="E21" s="77"/>
      <c r="F21" s="45"/>
    </row>
    <row r="22" spans="1:6" ht="15">
      <c r="A22" s="84"/>
      <c r="B22" s="68"/>
      <c r="C22" s="68"/>
      <c r="D22" s="74"/>
      <c r="E22" s="76"/>
      <c r="F22" s="45"/>
    </row>
    <row r="23" spans="1:6" ht="15">
      <c r="A23" s="85"/>
      <c r="B23" s="87"/>
      <c r="C23" s="88"/>
      <c r="D23" s="74"/>
      <c r="E23" s="89"/>
      <c r="F23" s="45"/>
    </row>
    <row r="24" spans="1:6" ht="12.75">
      <c r="A24" s="79"/>
      <c r="B24" s="80"/>
      <c r="C24" s="81" t="s">
        <v>135</v>
      </c>
      <c r="D24" s="124">
        <v>6</v>
      </c>
      <c r="E24" s="125">
        <v>6</v>
      </c>
      <c r="F24" s="45"/>
    </row>
    <row r="25" spans="1:6" ht="12.75">
      <c r="A25" s="45"/>
      <c r="B25" s="45"/>
      <c r="C25" s="45"/>
      <c r="D25" s="45"/>
      <c r="E25" s="45"/>
      <c r="F25" s="45"/>
    </row>
    <row r="26" spans="1:6" ht="12.75">
      <c r="A26" s="45"/>
      <c r="B26" s="45"/>
      <c r="C26" s="45"/>
      <c r="D26" s="45"/>
      <c r="E26" s="45"/>
      <c r="F26" s="45"/>
    </row>
    <row r="27" spans="1:6" ht="12.75">
      <c r="A27" s="45"/>
      <c r="B27" s="45"/>
      <c r="C27" s="45"/>
      <c r="D27" s="45"/>
      <c r="E27" s="45"/>
      <c r="F27" s="45"/>
    </row>
    <row r="28" spans="1:6" ht="12.75">
      <c r="A28" s="45"/>
      <c r="B28" s="45"/>
      <c r="C28" s="45"/>
      <c r="D28" s="45"/>
      <c r="E28" s="45"/>
      <c r="F28" s="45"/>
    </row>
    <row r="29" spans="1:6" ht="12.75">
      <c r="A29" s="45"/>
      <c r="B29" s="45"/>
      <c r="C29" s="45"/>
      <c r="D29" s="45"/>
      <c r="E29" s="45"/>
      <c r="F29" s="45"/>
    </row>
    <row r="30" spans="1:6" ht="12.75">
      <c r="A30" s="45"/>
      <c r="B30" s="45"/>
      <c r="C30" s="45"/>
      <c r="D30" s="45"/>
      <c r="E30" s="45"/>
      <c r="F30" s="45"/>
    </row>
    <row r="31" spans="1:6" ht="12.75">
      <c r="A31" s="45"/>
      <c r="B31" s="45"/>
      <c r="C31" s="45"/>
      <c r="D31" s="45"/>
      <c r="E31" s="45"/>
      <c r="F31" s="45"/>
    </row>
  </sheetData>
  <sheetProtection/>
  <mergeCells count="6">
    <mergeCell ref="A8:E10"/>
    <mergeCell ref="B11:D11"/>
    <mergeCell ref="C2:F2"/>
    <mergeCell ref="C3:F3"/>
    <mergeCell ref="C4:F4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2017-04-18T08:14:24Z</cp:lastPrinted>
  <dcterms:created xsi:type="dcterms:W3CDTF">1999-06-18T11:49:53Z</dcterms:created>
  <dcterms:modified xsi:type="dcterms:W3CDTF">2017-04-18T08:29:28Z</dcterms:modified>
  <cp:category/>
  <cp:version/>
  <cp:contentType/>
  <cp:contentStatus/>
</cp:coreProperties>
</file>