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<sst xmlns="http://schemas.openxmlformats.org/spreadsheetml/2006/main" count="132" uniqueCount="103">
  <si>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</si>
  <si>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</si>
  <si>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</si>
  <si>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</si>
  <si>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</si>
  <si>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</si>
  <si>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</si>
  <si>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</si>
  <si>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</si>
  <si>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</si>
  <si>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</si>
  <si>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</si>
  <si>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</si>
  <si>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</si>
  <si>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</si>
  <si>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</si>
  <si>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</si>
  <si>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</si>
  <si>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</si>
  <si>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</si>
  <si>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</si>
  <si>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</si>
  <si>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</si>
  <si>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</si>
  <si>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</si>
  <si>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</si>
  <si>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</si>
  <si>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</si>
  <si>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</si>
  <si>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</si>
  <si>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</si>
  <si>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</si>
  <si>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</si>
  <si>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</si>
  <si>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</si>
  <si>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</si>
  <si>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</si>
  <si>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</si>
  <si>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</si>
  <si>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</si>
  <si>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</si>
  <si>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</si>
  <si>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</si>
  <si>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</si>
  <si>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</si>
  <si>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</si>
  <si>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</si>
  <si>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</si>
  <si>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</si>
  <si>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</si>
  <si>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</si>
  <si>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</si>
  <si>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</si>
  <si>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</si>
  <si>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</si>
  <si>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</si>
  <si>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</si>
  <si>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</si>
  <si>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</si>
  <si>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</si>
  <si>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</si>
  <si>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</si>
  <si>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</si>
  <si>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</si>
  <si>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</si>
  <si>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</si>
  <si>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</si>
  <si>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</si>
  <si>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</si>
  <si>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</si>
  <si>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</si>
  <si>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</si>
  <si>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</si>
  <si>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</si>
  <si>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</si>
  <si>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</si>
  <si>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</si>
  <si>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</si>
  <si>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</si>
  <si>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</si>
  <si>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</si>
  <si>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предоставление субсидий  бюджетным учреждениям МОКрасносельское и иным некомерческим организациям (по ВР 600)</t>
  </si>
  <si>
    <t>обслуживание  муниципального долга  МО Красносельское(по ВР 700)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</si>
  <si>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</si>
  <si>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</si>
  <si>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</si>
  <si>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</si>
  <si>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</si>
  <si>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</si>
  <si>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</si>
  <si>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погашение муниципального внутреннего долга  МО Красносельское</t>
  </si>
  <si>
    <t>Остатки на едином счете  бюджета МО Красносельское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</si>
  <si>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Красносельское) (стр.800-стр.900)</t>
  </si>
  <si>
    <t>Т.Ф.Карцева</t>
  </si>
  <si>
    <t>Кассовые выплаты по источникам финансирования дефицита  бюджета МО Красносельское -всего</t>
  </si>
  <si>
    <t>РЕЗУЛЬТАТ ОПЕРАЦИЙ (без операций по управлению средствами на едином счете бюджета МО Красносельское) (стр.0300+стр.0500-стр.0600)</t>
  </si>
  <si>
    <t>Решение СНД о бюджете</t>
  </si>
  <si>
    <t>Остатки на едином счете  бюджета  МО Красносельское на конец периода (без средств от заимствования со счетов бюджетных учреждений)</t>
  </si>
  <si>
    <t>Глава администрации МО Красносельское</t>
  </si>
  <si>
    <t>С.Ю.Блинов</t>
  </si>
  <si>
    <t>Заместитель директора по финансовым вопросам, главный бухгалтер</t>
  </si>
  <si>
    <t>Кассовый план исполнения  бюджета муниципального образования Красносельское  на 2024 год</t>
  </si>
  <si>
    <t>(по состоянию на "01" апреля 2024г.)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</si>
</sst>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workbookViewId="0" topLeftCell="A1">
      <selection activeCell="Q37" sqref="Q37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4" width="8.3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0" customWidth="1"/>
    <col min="9" max="10" width="7.375" style="0" customWidth="1"/>
    <col min="11" max="11" width="7.75390625" style="0" customWidth="1"/>
    <col min="12" max="12" width="8.625" style="0" customWidth="1"/>
    <col min="13" max="14" width="7.375" style="0" customWidth="1"/>
    <col min="15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19" width="7.37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53"/>
      <c r="O3" s="54"/>
      <c r="P3" s="24"/>
      <c r="Q3" s="24"/>
      <c r="R3" s="24"/>
      <c r="S3" s="24"/>
    </row>
    <row r="4" spans="13:19" ht="12.75" customHeight="1" hidden="1">
      <c r="M4" s="24"/>
      <c r="N4" s="53"/>
      <c r="O4" s="54"/>
      <c r="P4" s="54"/>
      <c r="Q4" s="54"/>
      <c r="R4" s="54"/>
      <c r="S4" s="24"/>
    </row>
    <row r="5" spans="13:19" ht="15" customHeight="1" hidden="1">
      <c r="M5" s="24"/>
      <c r="N5" s="55"/>
      <c r="O5" s="56"/>
      <c r="P5" s="56"/>
      <c r="Q5" s="56"/>
      <c r="R5" s="56"/>
      <c r="S5" s="24"/>
    </row>
    <row r="6" spans="13:19" ht="12.75" hidden="1">
      <c r="M6" s="24"/>
      <c r="N6" s="56"/>
      <c r="O6" s="56"/>
      <c r="P6" s="56"/>
      <c r="Q6" s="56"/>
      <c r="R6" s="56"/>
      <c r="S6" s="24"/>
    </row>
    <row r="7" spans="13:19" ht="12.75" hidden="1">
      <c r="M7" s="24"/>
      <c r="N7" s="56"/>
      <c r="O7" s="56"/>
      <c r="P7" s="56"/>
      <c r="Q7" s="56"/>
      <c r="R7" s="56"/>
      <c r="S7" s="24"/>
    </row>
    <row r="8" spans="13:19" ht="12.75" hidden="1">
      <c r="M8" s="24"/>
      <c r="N8" s="56"/>
      <c r="O8" s="56"/>
      <c r="P8" s="56"/>
      <c r="Q8" s="56"/>
      <c r="R8" s="56"/>
      <c r="S8" s="24"/>
    </row>
    <row r="9" spans="13:19" ht="42" customHeight="1" hidden="1">
      <c r="M9" s="24"/>
      <c r="N9" s="56"/>
      <c r="O9" s="56"/>
      <c r="P9" s="56"/>
      <c r="Q9" s="56"/>
      <c r="R9" s="56"/>
      <c r="S9" s="24"/>
    </row>
    <row r="10" spans="1:22" ht="54" customHeight="1">
      <c r="A10" s="1"/>
      <c r="B10" s="1"/>
      <c r="C10" s="1"/>
      <c r="D10" s="21" t="s">
        <v>101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2" t="s">
        <v>2</v>
      </c>
      <c r="B15" s="52" t="s">
        <v>3</v>
      </c>
      <c r="C15" s="52" t="s">
        <v>96</v>
      </c>
      <c r="D15" s="52" t="s">
        <v>4</v>
      </c>
      <c r="E15" s="52" t="s">
        <v>5</v>
      </c>
      <c r="F15" s="52"/>
      <c r="G15" s="52"/>
      <c r="H15" s="52" t="s">
        <v>6</v>
      </c>
      <c r="I15" s="52" t="s">
        <v>7</v>
      </c>
      <c r="J15" s="52"/>
      <c r="K15" s="52"/>
      <c r="L15" s="52" t="s">
        <v>8</v>
      </c>
      <c r="M15" s="52" t="s">
        <v>9</v>
      </c>
      <c r="N15" s="52"/>
      <c r="O15" s="52"/>
      <c r="P15" s="8"/>
      <c r="Q15" s="52" t="s">
        <v>10</v>
      </c>
      <c r="R15" s="52" t="s">
        <v>11</v>
      </c>
      <c r="S15" s="52"/>
      <c r="T15" s="52"/>
      <c r="U15" s="52" t="s">
        <v>12</v>
      </c>
      <c r="V15" s="1"/>
    </row>
    <row r="16" spans="1:22" ht="3.75" customHeight="1">
      <c r="A16" s="52" t="s">
        <v>0</v>
      </c>
      <c r="B16" s="52" t="s">
        <v>0</v>
      </c>
      <c r="C16" s="52" t="s">
        <v>0</v>
      </c>
      <c r="D16" s="52" t="s">
        <v>0</v>
      </c>
      <c r="E16" s="52" t="s">
        <v>0</v>
      </c>
      <c r="F16" s="52" t="s">
        <v>0</v>
      </c>
      <c r="G16" s="52" t="s">
        <v>0</v>
      </c>
      <c r="H16" s="52" t="s">
        <v>0</v>
      </c>
      <c r="I16" s="52" t="s">
        <v>0</v>
      </c>
      <c r="J16" s="52" t="s">
        <v>0</v>
      </c>
      <c r="K16" s="52" t="s">
        <v>0</v>
      </c>
      <c r="L16" s="52" t="s">
        <v>0</v>
      </c>
      <c r="M16" s="52" t="s">
        <v>0</v>
      </c>
      <c r="N16" s="52" t="s">
        <v>0</v>
      </c>
      <c r="O16" s="52" t="s">
        <v>0</v>
      </c>
      <c r="P16" s="8"/>
      <c r="Q16" s="52" t="s">
        <v>0</v>
      </c>
      <c r="R16" s="52" t="s">
        <v>0</v>
      </c>
      <c r="S16" s="52" t="s">
        <v>0</v>
      </c>
      <c r="T16" s="52" t="s">
        <v>0</v>
      </c>
      <c r="U16" s="52" t="s">
        <v>0</v>
      </c>
      <c r="V16" s="1"/>
    </row>
    <row r="17" spans="1:22" ht="48" customHeight="1">
      <c r="A17" s="52" t="s">
        <v>0</v>
      </c>
      <c r="B17" s="52" t="s">
        <v>0</v>
      </c>
      <c r="C17" s="52" t="s">
        <v>0</v>
      </c>
      <c r="D17" s="52" t="s">
        <v>0</v>
      </c>
      <c r="E17" s="9" t="s">
        <v>13</v>
      </c>
      <c r="F17" s="9" t="s">
        <v>14</v>
      </c>
      <c r="G17" s="9" t="s">
        <v>15</v>
      </c>
      <c r="H17" s="52" t="s">
        <v>0</v>
      </c>
      <c r="I17" s="9" t="s">
        <v>16</v>
      </c>
      <c r="J17" s="9" t="s">
        <v>17</v>
      </c>
      <c r="K17" s="9" t="s">
        <v>18</v>
      </c>
      <c r="L17" s="52" t="s">
        <v>0</v>
      </c>
      <c r="M17" s="9" t="s">
        <v>19</v>
      </c>
      <c r="N17" s="9" t="s">
        <v>20</v>
      </c>
      <c r="O17" s="9" t="s">
        <v>21</v>
      </c>
      <c r="P17" s="9"/>
      <c r="Q17" s="52" t="s">
        <v>0</v>
      </c>
      <c r="R17" s="9" t="s">
        <v>22</v>
      </c>
      <c r="S17" s="9" t="s">
        <v>23</v>
      </c>
      <c r="T17" s="9" t="s">
        <v>24</v>
      </c>
      <c r="U17" s="52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15">
        <f aca="true" t="shared" si="0" ref="C21:U21">C23+C24</f>
        <v>78738.9</v>
      </c>
      <c r="D21" s="15">
        <f t="shared" si="0"/>
        <v>78738.9</v>
      </c>
      <c r="E21" s="15">
        <f t="shared" si="0"/>
        <v>3607</v>
      </c>
      <c r="F21" s="15">
        <f t="shared" si="0"/>
        <v>6031.799999999999</v>
      </c>
      <c r="G21" s="15">
        <f t="shared" si="0"/>
        <v>5492.599999999999</v>
      </c>
      <c r="H21" s="15">
        <f t="shared" si="0"/>
        <v>15131.4</v>
      </c>
      <c r="I21" s="15">
        <f>I23+I24</f>
        <v>3740.3</v>
      </c>
      <c r="J21" s="15">
        <f>J23+J24</f>
        <v>3074.1</v>
      </c>
      <c r="K21" s="15">
        <f>K23+K24</f>
        <v>18217.600000000002</v>
      </c>
      <c r="L21" s="15">
        <f t="shared" si="0"/>
        <v>25032</v>
      </c>
      <c r="M21" s="15">
        <f t="shared" si="0"/>
        <v>21392</v>
      </c>
      <c r="N21" s="15">
        <f>N23+N24</f>
        <v>4893.4</v>
      </c>
      <c r="O21" s="15">
        <f t="shared" si="0"/>
        <v>2390.7</v>
      </c>
      <c r="P21" s="15">
        <f t="shared" si="0"/>
        <v>0</v>
      </c>
      <c r="Q21" s="15">
        <f>Q23+Q24</f>
        <v>28676.100000000002</v>
      </c>
      <c r="R21" s="15">
        <f t="shared" si="0"/>
        <v>4709.8</v>
      </c>
      <c r="S21" s="15">
        <f t="shared" si="0"/>
        <v>4575.6</v>
      </c>
      <c r="T21" s="15">
        <f t="shared" si="0"/>
        <v>614</v>
      </c>
      <c r="U21" s="15">
        <f t="shared" si="0"/>
        <v>9899.4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19815</v>
      </c>
      <c r="D23" s="48">
        <f>H23+L23+Q23+U23</f>
        <v>19815</v>
      </c>
      <c r="E23" s="47">
        <v>1220</v>
      </c>
      <c r="F23" s="47">
        <v>1833.9</v>
      </c>
      <c r="G23" s="47">
        <v>1042.2</v>
      </c>
      <c r="H23" s="48">
        <f>E23+F23+G23</f>
        <v>4096.1</v>
      </c>
      <c r="I23" s="47">
        <v>1530.4</v>
      </c>
      <c r="J23" s="47">
        <v>1113.8</v>
      </c>
      <c r="K23" s="47">
        <v>1328.2</v>
      </c>
      <c r="L23" s="48">
        <f>I23+J23+K23</f>
        <v>3972.3999999999996</v>
      </c>
      <c r="M23" s="47">
        <v>1547.5</v>
      </c>
      <c r="N23" s="47">
        <v>852.2</v>
      </c>
      <c r="O23" s="47">
        <v>844.3</v>
      </c>
      <c r="P23" s="48"/>
      <c r="Q23" s="48">
        <f>M23+N23+O23</f>
        <v>3244</v>
      </c>
      <c r="R23" s="47">
        <v>3321.6</v>
      </c>
      <c r="S23" s="47">
        <v>3001.5</v>
      </c>
      <c r="T23" s="47">
        <v>2179.4</v>
      </c>
      <c r="U23" s="48">
        <f>R23+S23+T23</f>
        <v>8502.5</v>
      </c>
      <c r="V23" s="38"/>
    </row>
    <row r="24" spans="1:22" s="39" customFormat="1" ht="24" customHeight="1">
      <c r="A24" s="40" t="s">
        <v>76</v>
      </c>
      <c r="B24" s="43" t="s">
        <v>51</v>
      </c>
      <c r="C24" s="48">
        <v>58923.9</v>
      </c>
      <c r="D24" s="48">
        <f>H24+L24+Q24+U24</f>
        <v>58923.9</v>
      </c>
      <c r="E24" s="49">
        <v>2387</v>
      </c>
      <c r="F24" s="49">
        <v>4197.9</v>
      </c>
      <c r="G24" s="49">
        <v>4450.4</v>
      </c>
      <c r="H24" s="48">
        <f>F24+G24+E24</f>
        <v>11035.3</v>
      </c>
      <c r="I24" s="47">
        <v>2209.9</v>
      </c>
      <c r="J24" s="47">
        <v>1960.3</v>
      </c>
      <c r="K24" s="47">
        <v>16889.4</v>
      </c>
      <c r="L24" s="48">
        <f>I24+J24+K24</f>
        <v>21059.600000000002</v>
      </c>
      <c r="M24" s="47">
        <v>19844.5</v>
      </c>
      <c r="N24" s="47">
        <v>4041.2</v>
      </c>
      <c r="O24" s="47">
        <v>1546.4</v>
      </c>
      <c r="P24" s="48"/>
      <c r="Q24" s="48">
        <f>M24+N24+O24</f>
        <v>25432.100000000002</v>
      </c>
      <c r="R24" s="47">
        <v>1388.2</v>
      </c>
      <c r="S24" s="47">
        <v>1574.1</v>
      </c>
      <c r="T24" s="47">
        <v>-1565.4</v>
      </c>
      <c r="U24" s="48">
        <f>R24+S24+T24</f>
        <v>1396.9</v>
      </c>
      <c r="V24" s="38"/>
    </row>
    <row r="25" spans="1:22" s="37" customFormat="1" ht="29.25" customHeight="1">
      <c r="A25" s="40" t="s">
        <v>74</v>
      </c>
      <c r="B25" s="43" t="s">
        <v>52</v>
      </c>
      <c r="C25" s="48">
        <f>C27+C28+C29+C30+C31+C32+C33+C34</f>
        <v>80706.6</v>
      </c>
      <c r="D25" s="48">
        <f>H25+L25+Q25+U25</f>
        <v>80706.59999999999</v>
      </c>
      <c r="E25" s="47">
        <f>E27+E28+E29+E30+E31+E32+E33+E34</f>
        <v>3065.4</v>
      </c>
      <c r="F25" s="47">
        <f>F27+F28+F29+F30+F31+F32+F33+F34</f>
        <v>4973.5</v>
      </c>
      <c r="G25" s="47">
        <f>G27+G28+G30+G31+G32+G33+G34+G29</f>
        <v>3252.1000000000004</v>
      </c>
      <c r="H25" s="48">
        <f>E25+F25+G25</f>
        <v>11291</v>
      </c>
      <c r="I25" s="47">
        <f>I27+I29+I31+I32+I34+I28</f>
        <v>2946.2000000000003</v>
      </c>
      <c r="J25" s="47">
        <f>J27+J29+J31+J32+J34+J28</f>
        <v>4041.2</v>
      </c>
      <c r="K25" s="47">
        <f>K27+K29+K31+K32+K34+K28</f>
        <v>21219.4</v>
      </c>
      <c r="L25" s="48">
        <f>I25+J25+K25</f>
        <v>28206.800000000003</v>
      </c>
      <c r="M25" s="47">
        <f>M27+M29+M31+M32+M34+M28</f>
        <v>18290.3</v>
      </c>
      <c r="N25" s="47">
        <f>N27+N29+N31+N32+N34+N28</f>
        <v>4466.099999999999</v>
      </c>
      <c r="O25" s="47">
        <f>O27+O29+O31+O32+O34+O28</f>
        <v>3131.5</v>
      </c>
      <c r="P25" s="48"/>
      <c r="Q25" s="48">
        <f>M25+N25+O25</f>
        <v>25887.899999999998</v>
      </c>
      <c r="R25" s="47">
        <f>R30+R31+R32+R33+R34+R29+R28+R27</f>
        <v>4725.6</v>
      </c>
      <c r="S25" s="47">
        <f>S30+S31+S32+S33+S34+S27+S28+S29</f>
        <v>4133.2</v>
      </c>
      <c r="T25" s="47">
        <f>T30+T31+T32+T34+T29+T28+T27</f>
        <v>6462.1</v>
      </c>
      <c r="U25" s="48">
        <f>R25+S25+T25</f>
        <v>15320.9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37" customFormat="1" ht="21" customHeight="1">
      <c r="A27" s="45" t="s">
        <v>83</v>
      </c>
      <c r="B27" s="43" t="s">
        <v>55</v>
      </c>
      <c r="C27" s="48">
        <v>14586.2</v>
      </c>
      <c r="D27" s="48">
        <f aca="true" t="shared" si="1" ref="D27:D34">H27+L27+Q27+U27</f>
        <v>14586.199999999999</v>
      </c>
      <c r="E27" s="47">
        <v>294.6</v>
      </c>
      <c r="F27" s="47">
        <v>1390.9</v>
      </c>
      <c r="G27" s="47">
        <v>1144.7</v>
      </c>
      <c r="H27" s="48">
        <f>E27+F27+G27</f>
        <v>2830.2</v>
      </c>
      <c r="I27" s="47">
        <v>1119.9</v>
      </c>
      <c r="J27" s="47">
        <v>1075.1</v>
      </c>
      <c r="K27" s="47">
        <v>1209.3</v>
      </c>
      <c r="L27" s="48">
        <f>I27+J27+K27</f>
        <v>3404.3</v>
      </c>
      <c r="M27" s="47">
        <v>1098.9</v>
      </c>
      <c r="N27" s="47">
        <v>1159.1</v>
      </c>
      <c r="O27" s="47">
        <v>1109.8</v>
      </c>
      <c r="P27" s="47"/>
      <c r="Q27" s="48">
        <f>M27+N27+O27</f>
        <v>3367.8</v>
      </c>
      <c r="R27" s="47">
        <v>1139.2</v>
      </c>
      <c r="S27" s="47">
        <v>1238.2</v>
      </c>
      <c r="T27" s="47">
        <v>2606.5</v>
      </c>
      <c r="U27" s="48">
        <f aca="true" t="shared" si="2" ref="U27:U32">R27+S27+T27</f>
        <v>4983.9</v>
      </c>
      <c r="V27" s="36"/>
    </row>
    <row r="28" spans="1:22" s="37" customFormat="1" ht="23.25" customHeight="1">
      <c r="A28" s="40" t="s">
        <v>84</v>
      </c>
      <c r="B28" s="43" t="s">
        <v>56</v>
      </c>
      <c r="C28" s="48">
        <v>27500.4</v>
      </c>
      <c r="D28" s="48">
        <f t="shared" si="1"/>
        <v>27500.4</v>
      </c>
      <c r="E28" s="47">
        <v>698.4</v>
      </c>
      <c r="F28" s="47">
        <v>1410</v>
      </c>
      <c r="G28" s="47">
        <v>743.8</v>
      </c>
      <c r="H28" s="48">
        <f>E28+F28+G28</f>
        <v>2852.2</v>
      </c>
      <c r="I28" s="47">
        <v>821.9</v>
      </c>
      <c r="J28" s="47">
        <v>2034.1</v>
      </c>
      <c r="K28" s="47">
        <v>9321.9</v>
      </c>
      <c r="L28" s="48">
        <f>I28+J28+K28</f>
        <v>12177.9</v>
      </c>
      <c r="M28" s="47">
        <v>4212</v>
      </c>
      <c r="N28" s="47">
        <v>852.4</v>
      </c>
      <c r="O28" s="47">
        <v>1226.5</v>
      </c>
      <c r="P28" s="47"/>
      <c r="Q28" s="48">
        <f>M28+N28+O28</f>
        <v>6290.9</v>
      </c>
      <c r="R28" s="47">
        <v>1087.1</v>
      </c>
      <c r="S28" s="47">
        <v>1275.3</v>
      </c>
      <c r="T28" s="47">
        <v>3817</v>
      </c>
      <c r="U28" s="48">
        <f t="shared" si="2"/>
        <v>6179.4</v>
      </c>
      <c r="V28" s="36"/>
    </row>
    <row r="29" spans="1:22" s="37" customFormat="1" ht="26.25" customHeight="1">
      <c r="A29" s="40" t="s">
        <v>88</v>
      </c>
      <c r="B29" s="43" t="s">
        <v>57</v>
      </c>
      <c r="C29" s="48">
        <v>306.2</v>
      </c>
      <c r="D29" s="48">
        <f>H29+L29+Q29+U29</f>
        <v>306.2</v>
      </c>
      <c r="E29" s="47">
        <v>50</v>
      </c>
      <c r="F29" s="47">
        <v>64.5</v>
      </c>
      <c r="G29" s="47">
        <v>19.5</v>
      </c>
      <c r="H29" s="48">
        <f>E29+F29+G29</f>
        <v>134</v>
      </c>
      <c r="I29" s="47">
        <v>16.2</v>
      </c>
      <c r="J29" s="47">
        <v>19.5</v>
      </c>
      <c r="K29" s="47">
        <v>19.5</v>
      </c>
      <c r="L29" s="48">
        <f>I29+J29+K29</f>
        <v>55.2</v>
      </c>
      <c r="M29" s="47">
        <v>19.5</v>
      </c>
      <c r="N29" s="47">
        <v>19.5</v>
      </c>
      <c r="O29" s="47">
        <v>19.5</v>
      </c>
      <c r="P29" s="47"/>
      <c r="Q29" s="48">
        <f>M29+N29+O29</f>
        <v>58.5</v>
      </c>
      <c r="R29" s="47">
        <v>19.5</v>
      </c>
      <c r="S29" s="47">
        <v>19.5</v>
      </c>
      <c r="T29" s="47">
        <v>19.5</v>
      </c>
      <c r="U29" s="48">
        <f t="shared" si="2"/>
        <v>58.5</v>
      </c>
      <c r="V29" s="36"/>
    </row>
    <row r="30" spans="1:22" s="37" customFormat="1" ht="44.25" customHeight="1">
      <c r="A30" s="40" t="s">
        <v>80</v>
      </c>
      <c r="B30" s="43" t="s">
        <v>58</v>
      </c>
      <c r="C30" s="48">
        <v>0</v>
      </c>
      <c r="D30" s="48">
        <f t="shared" si="1"/>
        <v>0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>
        <f t="shared" si="2"/>
        <v>0</v>
      </c>
      <c r="V30" s="38"/>
    </row>
    <row r="31" spans="1:23" s="37" customFormat="1" ht="23.25" customHeight="1">
      <c r="A31" s="40" t="s">
        <v>77</v>
      </c>
      <c r="B31" s="43" t="s">
        <v>59</v>
      </c>
      <c r="C31" s="48">
        <v>38194.3</v>
      </c>
      <c r="D31" s="48">
        <f t="shared" si="1"/>
        <v>38194.3</v>
      </c>
      <c r="E31" s="47">
        <v>2022.4</v>
      </c>
      <c r="F31" s="47">
        <v>2101.1</v>
      </c>
      <c r="G31" s="47">
        <v>1307.8</v>
      </c>
      <c r="H31" s="48">
        <f>E31+F31+G31</f>
        <v>5431.3</v>
      </c>
      <c r="I31" s="47">
        <v>983.4</v>
      </c>
      <c r="J31" s="47">
        <v>912.5</v>
      </c>
      <c r="K31" s="47">
        <v>10668.7</v>
      </c>
      <c r="L31" s="48">
        <f>I31+J31+K31</f>
        <v>12564.6</v>
      </c>
      <c r="M31" s="47">
        <v>12954.9</v>
      </c>
      <c r="N31" s="47">
        <v>2435.1</v>
      </c>
      <c r="O31" s="47">
        <v>775.7</v>
      </c>
      <c r="P31" s="48"/>
      <c r="Q31" s="48">
        <f>M31+N31+O31</f>
        <v>16165.7</v>
      </c>
      <c r="R31" s="47">
        <v>2429.8</v>
      </c>
      <c r="S31" s="47">
        <v>1600.2</v>
      </c>
      <c r="T31" s="47">
        <v>2.7</v>
      </c>
      <c r="U31" s="48">
        <f t="shared" si="2"/>
        <v>4032.7</v>
      </c>
      <c r="V31" s="38"/>
      <c r="W31" s="39"/>
    </row>
    <row r="32" spans="1:23" s="37" customFormat="1" ht="58.5" customHeight="1">
      <c r="A32" s="40" t="s">
        <v>81</v>
      </c>
      <c r="B32" s="43" t="s">
        <v>85</v>
      </c>
      <c r="C32" s="48">
        <v>0</v>
      </c>
      <c r="D32" s="48">
        <v>0</v>
      </c>
      <c r="E32" s="48"/>
      <c r="F32" s="48"/>
      <c r="G32" s="48"/>
      <c r="H32" s="48">
        <f>E32+F32+G32</f>
        <v>0</v>
      </c>
      <c r="I32" s="47"/>
      <c r="J32" s="48"/>
      <c r="K32" s="47"/>
      <c r="L32" s="48">
        <f>I32+J32+K32</f>
        <v>0</v>
      </c>
      <c r="M32" s="48"/>
      <c r="N32" s="47">
        <v>0</v>
      </c>
      <c r="O32" s="48"/>
      <c r="P32" s="48"/>
      <c r="Q32" s="48">
        <f>M32+N32+O32</f>
        <v>0</v>
      </c>
      <c r="R32" s="47">
        <v>0</v>
      </c>
      <c r="S32" s="47">
        <v>0</v>
      </c>
      <c r="T32" s="47"/>
      <c r="U32" s="48">
        <f t="shared" si="2"/>
        <v>0</v>
      </c>
      <c r="V32" s="38"/>
      <c r="W32" s="39"/>
    </row>
    <row r="33" spans="1:23" s="37" customFormat="1" ht="45.75" customHeight="1">
      <c r="A33" s="40" t="s">
        <v>82</v>
      </c>
      <c r="B33" s="43" t="s">
        <v>87</v>
      </c>
      <c r="C33" s="48">
        <v>0</v>
      </c>
      <c r="D33" s="48">
        <f t="shared" si="1"/>
        <v>0</v>
      </c>
      <c r="E33" s="48"/>
      <c r="F33" s="48"/>
      <c r="G33" s="48"/>
      <c r="H33" s="48"/>
      <c r="I33" s="47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38"/>
      <c r="W33" s="39"/>
    </row>
    <row r="34" spans="1:23" s="37" customFormat="1" ht="26.25" customHeight="1">
      <c r="A34" s="40" t="s">
        <v>86</v>
      </c>
      <c r="B34" s="43" t="s">
        <v>89</v>
      </c>
      <c r="C34" s="48">
        <v>119.5</v>
      </c>
      <c r="D34" s="48">
        <f t="shared" si="1"/>
        <v>119.5</v>
      </c>
      <c r="E34" s="47">
        <v>0</v>
      </c>
      <c r="F34" s="47">
        <v>7</v>
      </c>
      <c r="G34" s="47">
        <v>36.3</v>
      </c>
      <c r="H34" s="48">
        <f>E34+F34+G34</f>
        <v>43.3</v>
      </c>
      <c r="I34" s="47">
        <v>4.8</v>
      </c>
      <c r="J34" s="47">
        <v>0</v>
      </c>
      <c r="K34" s="47">
        <v>0</v>
      </c>
      <c r="L34" s="48">
        <f>I34+J34+K34</f>
        <v>4.8</v>
      </c>
      <c r="M34" s="47">
        <v>5</v>
      </c>
      <c r="N34" s="47">
        <v>0</v>
      </c>
      <c r="O34" s="47">
        <v>0</v>
      </c>
      <c r="P34" s="48"/>
      <c r="Q34" s="48">
        <f>M34+N34+O34</f>
        <v>5</v>
      </c>
      <c r="R34" s="47">
        <v>50</v>
      </c>
      <c r="S34" s="47">
        <v>0</v>
      </c>
      <c r="T34" s="47">
        <v>16.4</v>
      </c>
      <c r="U34" s="48">
        <f>R34+S34+T34</f>
        <v>66.4</v>
      </c>
      <c r="V34" s="38"/>
      <c r="W34" s="39"/>
    </row>
    <row r="35" spans="1:22" s="37" customFormat="1" ht="22.5" customHeight="1">
      <c r="A35" s="40" t="s">
        <v>60</v>
      </c>
      <c r="B35" s="43" t="s">
        <v>61</v>
      </c>
      <c r="C35" s="48">
        <f>C21-C25</f>
        <v>-1967.7000000000116</v>
      </c>
      <c r="D35" s="48">
        <f>D21-D25</f>
        <v>-1967.699999999997</v>
      </c>
      <c r="E35" s="47">
        <f>E21-E25</f>
        <v>541.5999999999999</v>
      </c>
      <c r="F35" s="47">
        <f>F21-F25</f>
        <v>1058.2999999999993</v>
      </c>
      <c r="G35" s="47">
        <f>G21-G25</f>
        <v>2240.499999999999</v>
      </c>
      <c r="H35" s="48">
        <f>E35+F35+G35</f>
        <v>3840.3999999999983</v>
      </c>
      <c r="I35" s="47">
        <f>I21-I25</f>
        <v>794.0999999999999</v>
      </c>
      <c r="J35" s="47">
        <f>J21-J25</f>
        <v>-967.0999999999999</v>
      </c>
      <c r="K35" s="47">
        <f>K21-K25</f>
        <v>-3001.7999999999993</v>
      </c>
      <c r="L35" s="48">
        <f>I35+J35+K35</f>
        <v>-3174.7999999999993</v>
      </c>
      <c r="M35" s="47">
        <f>M21-M25</f>
        <v>3101.7000000000007</v>
      </c>
      <c r="N35" s="47">
        <f>N21-N25</f>
        <v>427.3000000000002</v>
      </c>
      <c r="O35" s="47">
        <f>O21-O25</f>
        <v>-740.8000000000002</v>
      </c>
      <c r="P35" s="48">
        <f>P21-P25</f>
        <v>0</v>
      </c>
      <c r="Q35" s="48">
        <f>M35+N35+O35</f>
        <v>2788.2000000000007</v>
      </c>
      <c r="R35" s="47">
        <f>R21-R25</f>
        <v>-15.800000000000182</v>
      </c>
      <c r="S35" s="47">
        <f>S21-S25</f>
        <v>442.40000000000055</v>
      </c>
      <c r="T35" s="47">
        <f>T21-T25</f>
        <v>-5848.1</v>
      </c>
      <c r="U35" s="48">
        <f>R35+S35+T35</f>
        <v>-5421.5</v>
      </c>
      <c r="V35" s="36"/>
    </row>
    <row r="36" spans="1:22" s="37" customFormat="1" ht="34.5" customHeight="1">
      <c r="A36" s="40" t="s">
        <v>62</v>
      </c>
      <c r="B36" s="43" t="s">
        <v>63</v>
      </c>
      <c r="C36" s="48">
        <v>1967.7</v>
      </c>
      <c r="D36" s="48">
        <v>1967.7</v>
      </c>
      <c r="E36" s="48">
        <v>-541.6</v>
      </c>
      <c r="F36" s="48">
        <v>-1058.3</v>
      </c>
      <c r="G36" s="48">
        <v>-2240.5</v>
      </c>
      <c r="H36" s="48">
        <v>-3840.4</v>
      </c>
      <c r="I36" s="48">
        <v>-794.1</v>
      </c>
      <c r="J36" s="48">
        <v>967.1</v>
      </c>
      <c r="K36" s="48">
        <v>3001.8</v>
      </c>
      <c r="L36" s="48">
        <v>3174.8</v>
      </c>
      <c r="M36" s="48">
        <v>-3101.7</v>
      </c>
      <c r="N36" s="48">
        <v>-427.3</v>
      </c>
      <c r="O36" s="48">
        <v>740.8</v>
      </c>
      <c r="P36" s="48"/>
      <c r="Q36" s="48">
        <v>-2788.2</v>
      </c>
      <c r="R36" s="48">
        <v>15.8</v>
      </c>
      <c r="S36" s="48">
        <v>-442.4</v>
      </c>
      <c r="T36" s="48">
        <v>5848.1</v>
      </c>
      <c r="U36" s="48">
        <v>5421.5</v>
      </c>
      <c r="V36" s="36"/>
    </row>
    <row r="37" spans="1:22" s="37" customFormat="1" ht="42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6"/>
    </row>
    <row r="38" spans="1:22" s="37" customFormat="1" ht="54" customHeight="1">
      <c r="A38" s="40" t="s">
        <v>94</v>
      </c>
      <c r="B38" s="43" t="s">
        <v>66</v>
      </c>
      <c r="C38" s="48">
        <f>C39</f>
        <v>0</v>
      </c>
      <c r="D38" s="48">
        <f aca="true" t="shared" si="3" ref="D38:U38">D39</f>
        <v>0</v>
      </c>
      <c r="E38" s="48">
        <f t="shared" si="3"/>
        <v>0</v>
      </c>
      <c r="F38" s="48">
        <f t="shared" si="3"/>
        <v>0</v>
      </c>
      <c r="G38" s="48">
        <f t="shared" si="3"/>
        <v>0</v>
      </c>
      <c r="H38" s="48">
        <f t="shared" si="3"/>
        <v>0</v>
      </c>
      <c r="I38" s="48">
        <f t="shared" si="3"/>
        <v>0</v>
      </c>
      <c r="J38" s="48">
        <f t="shared" si="3"/>
        <v>0</v>
      </c>
      <c r="K38" s="48">
        <f t="shared" si="3"/>
        <v>0</v>
      </c>
      <c r="L38" s="48">
        <f t="shared" si="3"/>
        <v>0</v>
      </c>
      <c r="M38" s="48">
        <f t="shared" si="3"/>
        <v>0</v>
      </c>
      <c r="N38" s="48">
        <f t="shared" si="3"/>
        <v>0</v>
      </c>
      <c r="O38" s="48">
        <f t="shared" si="3"/>
        <v>0</v>
      </c>
      <c r="P38" s="48">
        <f t="shared" si="3"/>
        <v>0</v>
      </c>
      <c r="Q38" s="48">
        <f t="shared" si="3"/>
        <v>0</v>
      </c>
      <c r="R38" s="48">
        <f t="shared" si="3"/>
        <v>0</v>
      </c>
      <c r="S38" s="48">
        <f t="shared" si="3"/>
        <v>0</v>
      </c>
      <c r="T38" s="48">
        <f t="shared" si="3"/>
        <v>0</v>
      </c>
      <c r="U38" s="48">
        <f t="shared" si="3"/>
        <v>0</v>
      </c>
      <c r="V38" s="36"/>
    </row>
    <row r="39" spans="1:22" s="37" customFormat="1" ht="37.5" customHeight="1">
      <c r="A39" s="44" t="s">
        <v>90</v>
      </c>
      <c r="B39" s="42" t="s">
        <v>67</v>
      </c>
      <c r="C39" s="47">
        <v>0</v>
      </c>
      <c r="D39" s="47"/>
      <c r="E39" s="49"/>
      <c r="F39" s="49"/>
      <c r="G39" s="49"/>
      <c r="H39" s="48">
        <f>E39+F39+G39</f>
        <v>0</v>
      </c>
      <c r="I39" s="47"/>
      <c r="J39" s="47"/>
      <c r="K39" s="47"/>
      <c r="L39" s="48">
        <f>I39+J39+K39</f>
        <v>0</v>
      </c>
      <c r="M39" s="47"/>
      <c r="N39" s="47"/>
      <c r="O39" s="47"/>
      <c r="P39" s="47"/>
      <c r="Q39" s="48">
        <f>M39+N39+O39</f>
        <v>0</v>
      </c>
      <c r="R39" s="47"/>
      <c r="S39" s="47"/>
      <c r="T39" s="47"/>
      <c r="U39" s="48">
        <f>R39+S39+T39</f>
        <v>0</v>
      </c>
      <c r="V39" s="36"/>
    </row>
    <row r="40" spans="1:22" s="37" customFormat="1" ht="75" customHeight="1">
      <c r="A40" s="45" t="s">
        <v>95</v>
      </c>
      <c r="B40" s="43" t="s">
        <v>68</v>
      </c>
      <c r="C40" s="48">
        <f aca="true" t="shared" si="4" ref="C40:K40">C35+C37-C38</f>
        <v>-1967.7000000000116</v>
      </c>
      <c r="D40" s="48">
        <f t="shared" si="4"/>
        <v>-1967.699999999997</v>
      </c>
      <c r="E40" s="48">
        <f t="shared" si="4"/>
        <v>541.5999999999999</v>
      </c>
      <c r="F40" s="48">
        <f t="shared" si="4"/>
        <v>1058.2999999999993</v>
      </c>
      <c r="G40" s="48">
        <f t="shared" si="4"/>
        <v>2240.499999999999</v>
      </c>
      <c r="H40" s="48">
        <f t="shared" si="4"/>
        <v>3840.3999999999983</v>
      </c>
      <c r="I40" s="48">
        <f t="shared" si="4"/>
        <v>794.0999999999999</v>
      </c>
      <c r="J40" s="48">
        <f t="shared" si="4"/>
        <v>-967.0999999999999</v>
      </c>
      <c r="K40" s="48">
        <f t="shared" si="4"/>
        <v>-3001.7999999999993</v>
      </c>
      <c r="L40" s="48">
        <f>L35+L37-L38</f>
        <v>-3174.7999999999993</v>
      </c>
      <c r="M40" s="48">
        <f>M35+M37+M38</f>
        <v>3101.7000000000007</v>
      </c>
      <c r="N40" s="48">
        <f>N35+N37+N38</f>
        <v>427.3000000000002</v>
      </c>
      <c r="O40" s="48">
        <f>O35+O37+O38</f>
        <v>-740.8000000000002</v>
      </c>
      <c r="P40" s="48">
        <f>P35+P37-P38</f>
        <v>0</v>
      </c>
      <c r="Q40" s="48">
        <f>M40+N40+O40</f>
        <v>2788.2000000000007</v>
      </c>
      <c r="R40" s="48">
        <f>R35+R37+R38</f>
        <v>-15.800000000000182</v>
      </c>
      <c r="S40" s="48">
        <f>S35+S37+S38</f>
        <v>442.40000000000055</v>
      </c>
      <c r="T40" s="48">
        <f>T35+T37+T38</f>
        <v>-5848.1</v>
      </c>
      <c r="U40" s="48">
        <f>R40+S40+T40</f>
        <v>-5421.5</v>
      </c>
      <c r="V40" s="36"/>
    </row>
    <row r="41" spans="1:22" s="37" customFormat="1" ht="76.5" customHeight="1">
      <c r="A41" s="41" t="s">
        <v>91</v>
      </c>
      <c r="B41" s="43" t="s">
        <v>69</v>
      </c>
      <c r="C41" s="50"/>
      <c r="D41" s="47"/>
      <c r="E41" s="47">
        <v>5504.6</v>
      </c>
      <c r="F41" s="47">
        <f>E42</f>
        <v>6046.200000000001</v>
      </c>
      <c r="G41" s="47">
        <f>F42</f>
        <v>7104.5</v>
      </c>
      <c r="H41" s="48">
        <f>E41+F41+G41</f>
        <v>18655.300000000003</v>
      </c>
      <c r="I41" s="47">
        <f>G42</f>
        <v>9345</v>
      </c>
      <c r="J41" s="47">
        <f>I42</f>
        <v>10139.1</v>
      </c>
      <c r="K41" s="47">
        <f>J42</f>
        <v>9172</v>
      </c>
      <c r="L41" s="48">
        <f>I41+J41+K41</f>
        <v>28656.1</v>
      </c>
      <c r="M41" s="47">
        <f>K42</f>
        <v>6170.200000000001</v>
      </c>
      <c r="N41" s="47">
        <f>M42</f>
        <v>9271.900000000001</v>
      </c>
      <c r="O41" s="47">
        <f>N42</f>
        <v>9699.2</v>
      </c>
      <c r="P41" s="47"/>
      <c r="Q41" s="48">
        <f>M41</f>
        <v>6170.200000000001</v>
      </c>
      <c r="R41" s="47">
        <f>O42</f>
        <v>8958.400000000001</v>
      </c>
      <c r="S41" s="47">
        <f>R42</f>
        <v>8942.600000000002</v>
      </c>
      <c r="T41" s="47">
        <f>S42</f>
        <v>9385.000000000004</v>
      </c>
      <c r="U41" s="48">
        <f>R41</f>
        <v>8958.400000000001</v>
      </c>
      <c r="V41" s="36"/>
    </row>
    <row r="42" spans="1:22" s="37" customFormat="1" ht="72.75" customHeight="1">
      <c r="A42" s="41" t="s">
        <v>97</v>
      </c>
      <c r="B42" s="43" t="s">
        <v>70</v>
      </c>
      <c r="C42" s="50"/>
      <c r="D42" s="47"/>
      <c r="E42" s="47">
        <f>E21-E25+E41</f>
        <v>6046.200000000001</v>
      </c>
      <c r="F42" s="47">
        <f>F21-F25+F41</f>
        <v>7104.5</v>
      </c>
      <c r="G42" s="47">
        <f>G21-G25+G41</f>
        <v>9345</v>
      </c>
      <c r="H42" s="48">
        <f>E42+F42+G42</f>
        <v>22495.7</v>
      </c>
      <c r="I42" s="47">
        <f>I21-I25+I41</f>
        <v>10139.1</v>
      </c>
      <c r="J42" s="47">
        <f>J21-J25+J41</f>
        <v>9172</v>
      </c>
      <c r="K42" s="47">
        <f>K21-K25+K41</f>
        <v>6170.200000000001</v>
      </c>
      <c r="L42" s="48">
        <f>I42+J42+K42</f>
        <v>25481.3</v>
      </c>
      <c r="M42" s="47">
        <f>M21-M25+M41</f>
        <v>9271.900000000001</v>
      </c>
      <c r="N42" s="47">
        <f>N21-N25+N41</f>
        <v>9699.2</v>
      </c>
      <c r="O42" s="47">
        <f>O21-O25+O41</f>
        <v>8958.400000000001</v>
      </c>
      <c r="P42" s="47"/>
      <c r="Q42" s="48">
        <f>O42</f>
        <v>8958.400000000001</v>
      </c>
      <c r="R42" s="47">
        <f>R21-R25+R41</f>
        <v>8942.600000000002</v>
      </c>
      <c r="S42" s="47">
        <f>S21-S25+S41</f>
        <v>9385.000000000004</v>
      </c>
      <c r="T42" s="47">
        <f>T21-T25+T41</f>
        <v>3536.9000000000033</v>
      </c>
      <c r="U42" s="48">
        <f>T42</f>
        <v>3536.9000000000033</v>
      </c>
      <c r="V42" s="36"/>
    </row>
    <row r="43" spans="1:22" s="37" customFormat="1" ht="110.25" customHeight="1">
      <c r="A43" s="41" t="s">
        <v>92</v>
      </c>
      <c r="B43" s="43" t="s">
        <v>71</v>
      </c>
      <c r="C43" s="48">
        <f aca="true" t="shared" si="5" ref="C43:K43">C41-C42</f>
        <v>0</v>
      </c>
      <c r="D43" s="48">
        <f t="shared" si="5"/>
        <v>0</v>
      </c>
      <c r="E43" s="48">
        <f t="shared" si="5"/>
        <v>-541.6000000000004</v>
      </c>
      <c r="F43" s="48">
        <f t="shared" si="5"/>
        <v>-1058.2999999999993</v>
      </c>
      <c r="G43" s="48">
        <f t="shared" si="5"/>
        <v>-2240.5</v>
      </c>
      <c r="H43" s="48">
        <f t="shared" si="5"/>
        <v>-3840.399999999998</v>
      </c>
      <c r="I43" s="47">
        <f t="shared" si="5"/>
        <v>-794.1000000000004</v>
      </c>
      <c r="J43" s="47">
        <f t="shared" si="5"/>
        <v>967.1000000000004</v>
      </c>
      <c r="K43" s="47">
        <f t="shared" si="5"/>
        <v>3001.7999999999993</v>
      </c>
      <c r="L43" s="48">
        <f aca="true" t="shared" si="6" ref="L43:Q43">L41-L42</f>
        <v>3174.7999999999993</v>
      </c>
      <c r="M43" s="47">
        <f t="shared" si="6"/>
        <v>-3101.7000000000007</v>
      </c>
      <c r="N43" s="47">
        <f>N41-N42</f>
        <v>-427.2999999999993</v>
      </c>
      <c r="O43" s="47">
        <f t="shared" si="6"/>
        <v>740.7999999999993</v>
      </c>
      <c r="P43" s="47">
        <f t="shared" si="6"/>
        <v>0</v>
      </c>
      <c r="Q43" s="48">
        <f t="shared" si="6"/>
        <v>-2788.2000000000007</v>
      </c>
      <c r="R43" s="47">
        <f>R41-R42</f>
        <v>15.799999999999272</v>
      </c>
      <c r="S43" s="47">
        <f>S41-S42</f>
        <v>-442.40000000000146</v>
      </c>
      <c r="T43" s="47">
        <f>T41-T42</f>
        <v>5848.1</v>
      </c>
      <c r="U43" s="48">
        <f>U41-U42</f>
        <v>5421.499999999998</v>
      </c>
      <c r="V43" s="36"/>
    </row>
    <row r="44" spans="1:22" s="37" customFormat="1" ht="61.5" customHeight="1">
      <c r="A44" s="46" t="s">
        <v>79</v>
      </c>
      <c r="B44" s="43" t="s">
        <v>72</v>
      </c>
      <c r="C44" s="51"/>
      <c r="D44" s="47">
        <f>H44+L44+Q44+U44</f>
        <v>0</v>
      </c>
      <c r="E44" s="51"/>
      <c r="F44" s="51"/>
      <c r="G44" s="51"/>
      <c r="H44" s="48"/>
      <c r="I44" s="51"/>
      <c r="J44" s="51"/>
      <c r="K44" s="51"/>
      <c r="L44" s="48">
        <f>I44+J44+K44</f>
        <v>0</v>
      </c>
      <c r="M44" s="51"/>
      <c r="N44" s="51"/>
      <c r="O44" s="51"/>
      <c r="P44" s="48"/>
      <c r="Q44" s="48">
        <f>M44+N44+O44</f>
        <v>0</v>
      </c>
      <c r="R44" s="51"/>
      <c r="S44" s="51"/>
      <c r="T44" s="51"/>
      <c r="U44" s="48">
        <f>R44+S44+T44</f>
        <v>0</v>
      </c>
      <c r="V44" s="36"/>
    </row>
    <row r="45" spans="1:22" ht="51" customHeight="1">
      <c r="A45" s="3"/>
      <c r="B45" s="3"/>
      <c r="C45" s="3"/>
      <c r="D45" s="63" t="s">
        <v>98</v>
      </c>
      <c r="E45" s="63"/>
      <c r="F45" s="63"/>
      <c r="G45" s="63"/>
      <c r="H45" s="64"/>
      <c r="I45" s="26"/>
      <c r="J45" s="34"/>
      <c r="K45" s="35"/>
      <c r="L45" s="57" t="s">
        <v>99</v>
      </c>
      <c r="M45" s="58"/>
      <c r="N45" s="58"/>
      <c r="O45" s="3"/>
      <c r="P45" s="3"/>
      <c r="Q45" s="3"/>
      <c r="R45" s="3"/>
      <c r="S45" s="3"/>
      <c r="T45" s="3"/>
      <c r="U45" s="3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28"/>
      <c r="I46" s="28"/>
      <c r="J46" s="28"/>
      <c r="K46" s="28"/>
      <c r="L46" s="10"/>
      <c r="M46" s="10"/>
      <c r="N46" s="10"/>
      <c r="O46" s="3"/>
      <c r="P46" s="3"/>
      <c r="Q46" s="3"/>
      <c r="R46" s="3"/>
      <c r="S46" s="3"/>
      <c r="T46" s="3"/>
      <c r="U46" s="3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59"/>
      <c r="E48" s="60"/>
      <c r="F48" s="60"/>
      <c r="G48" s="60"/>
      <c r="H48" s="60"/>
      <c r="I48" s="60"/>
      <c r="J48" s="60"/>
      <c r="K48" s="60"/>
      <c r="L48" s="60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61" t="s">
        <v>100</v>
      </c>
      <c r="E49" s="61"/>
      <c r="F49" s="61"/>
      <c r="G49" s="61"/>
      <c r="H49" s="61"/>
      <c r="I49" s="33"/>
      <c r="J49" s="32"/>
      <c r="K49" s="32"/>
      <c r="L49" s="61" t="s">
        <v>93</v>
      </c>
      <c r="M49" s="62"/>
      <c r="N49" s="62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U15:U17"/>
    <mergeCell ref="E15:G16"/>
    <mergeCell ref="H15:H17"/>
    <mergeCell ref="I15:K16"/>
    <mergeCell ref="L15:L17"/>
    <mergeCell ref="D45:H45"/>
    <mergeCell ref="M15:O16"/>
    <mergeCell ref="N3:O3"/>
    <mergeCell ref="N4:R4"/>
    <mergeCell ref="N5:R9"/>
    <mergeCell ref="L45:N45"/>
    <mergeCell ref="D48:L48"/>
    <mergeCell ref="D49:H49"/>
    <mergeCell ref="L49:N49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Бухгалтер</cp:lastModifiedBy>
  <cp:lastPrinted>2020-10-15T11:04:56Z</cp:lastPrinted>
  <dcterms:created xsi:type="dcterms:W3CDTF">2011-02-18T08:58:48Z</dcterms:created>
  <dcterms:modified xsi:type="dcterms:W3CDTF">2024-05-06T10:59:25Z</dcterms:modified>
  <cp:category/>
  <cp:version/>
  <cp:contentType/>
  <cp:contentStatus/>
</cp:coreProperties>
</file>