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<sst xmlns="http://schemas.openxmlformats.org/spreadsheetml/2006/main" count="132" uniqueCount="103">
  <si>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</si>
  <si>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</si>
  <si>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</si>
  <si>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</si>
  <si>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</si>
  <si>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</si>
  <si>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</si>
  <si>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</si>
  <si>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</si>
  <si>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</si>
  <si>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</si>
  <si>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</si>
  <si>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</si>
  <si>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</si>
  <si>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</si>
  <si>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</si>
  <si>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</si>
  <si>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</si>
  <si>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</si>
  <si>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</si>
  <si>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</si>
  <si>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</si>
  <si>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</si>
  <si>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</si>
  <si>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</si>
  <si>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</si>
  <si>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</si>
  <si>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</si>
  <si>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</si>
  <si>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</si>
  <si>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</si>
  <si>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</si>
  <si>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</si>
  <si>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</si>
  <si>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</si>
  <si>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</si>
  <si>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</si>
  <si>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</si>
  <si>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</si>
  <si>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</si>
  <si>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</si>
  <si>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</si>
  <si>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</si>
  <si>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</si>
  <si>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</si>
  <si>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</si>
  <si>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</si>
  <si>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</si>
  <si>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</si>
  <si>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</si>
  <si>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</si>
  <si>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</si>
  <si>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</si>
  <si>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</si>
  <si>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</si>
  <si>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</si>
  <si>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</si>
  <si>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</si>
  <si>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</si>
  <si>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</si>
  <si>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</si>
  <si>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</si>
  <si>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</si>
  <si>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</si>
  <si>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</si>
  <si>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</si>
  <si>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</si>
  <si>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</si>
  <si>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</si>
  <si>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</si>
  <si>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</si>
  <si>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</si>
  <si>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</si>
  <si>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</si>
  <si>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</si>
  <si>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</si>
  <si>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</si>
  <si>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</si>
  <si>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</si>
  <si>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</si>
  <si>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</si>
  <si>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Кассовый план исполнения  бюджета муниципального образования Красносельское  на 2016 год</t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</si>
  <si>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</si>
  <si>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</si>
  <si>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</si>
  <si>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</si>
  <si>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</si>
  <si>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</si>
  <si>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</si>
  <si>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</si>
  <si>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</si>
  <si>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</si>
  <si>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</si>
  <si>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</si>
  <si>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</si>
  <si>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Глава администрации МО Красносельское</t>
  </si>
  <si>
    <t>С.Ю.Блинов</t>
  </si>
  <si>
    <t>Заведующий отделом бюджетного учета, главный бухгалтер</t>
  </si>
  <si>
    <t>Остатки на едином счете  бюджета  МО Красносельскоена конец периода (без средств от заимствования со счетов бюджетных учреждений)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</si>
  <si>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</si>
  <si>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</si>
  <si>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</si>
  <si>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(по состоянию на "01"декабря 2016г.)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</si>
</sst>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D40" sqref="D40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4" width="8.50390625" style="0" customWidth="1"/>
    <col min="5" max="5" width="7.50390625" style="0" customWidth="1"/>
    <col min="6" max="6" width="8.00390625" style="0" customWidth="1"/>
    <col min="7" max="7" width="7.625" style="0" customWidth="1"/>
    <col min="8" max="8" width="8.50390625" style="0" customWidth="1"/>
    <col min="9" max="10" width="7.50390625" style="0" customWidth="1"/>
    <col min="11" max="11" width="7.625" style="0" customWidth="1"/>
    <col min="12" max="12" width="8.50390625" style="0" customWidth="1"/>
    <col min="13" max="14" width="7.50390625" style="0" customWidth="1"/>
    <col min="15" max="15" width="8.125" style="0" customWidth="1"/>
    <col min="16" max="16" width="13.625" style="0" hidden="1" customWidth="1"/>
    <col min="17" max="17" width="8.50390625" style="0" customWidth="1"/>
    <col min="18" max="18" width="8.375" style="0" customWidth="1"/>
    <col min="19" max="20" width="7.50390625" style="0" customWidth="1"/>
    <col min="21" max="21" width="8.125" style="0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4"/>
      <c r="O3" s="55"/>
      <c r="P3" s="24"/>
      <c r="Q3" s="24"/>
      <c r="R3" s="24"/>
      <c r="S3" s="24"/>
    </row>
    <row r="4" spans="13:19" ht="12.75" customHeight="1" hidden="1">
      <c r="M4" s="24"/>
      <c r="N4" s="54"/>
      <c r="O4" s="55"/>
      <c r="P4" s="55"/>
      <c r="Q4" s="55"/>
      <c r="R4" s="55"/>
      <c r="S4" s="24"/>
    </row>
    <row r="5" spans="13:19" ht="15" customHeight="1" hidden="1">
      <c r="M5" s="24"/>
      <c r="N5" s="56"/>
      <c r="O5" s="57"/>
      <c r="P5" s="57"/>
      <c r="Q5" s="57"/>
      <c r="R5" s="57"/>
      <c r="S5" s="24"/>
    </row>
    <row r="6" spans="13:19" ht="12.75" hidden="1">
      <c r="M6" s="24"/>
      <c r="N6" s="57"/>
      <c r="O6" s="57"/>
      <c r="P6" s="57"/>
      <c r="Q6" s="57"/>
      <c r="R6" s="57"/>
      <c r="S6" s="24"/>
    </row>
    <row r="7" spans="13:19" ht="12.75" hidden="1">
      <c r="M7" s="24"/>
      <c r="N7" s="57"/>
      <c r="O7" s="57"/>
      <c r="P7" s="57"/>
      <c r="Q7" s="57"/>
      <c r="R7" s="57"/>
      <c r="S7" s="24"/>
    </row>
    <row r="8" spans="13:19" ht="12.75" hidden="1">
      <c r="M8" s="24"/>
      <c r="N8" s="57"/>
      <c r="O8" s="57"/>
      <c r="P8" s="57"/>
      <c r="Q8" s="57"/>
      <c r="R8" s="57"/>
      <c r="S8" s="24"/>
    </row>
    <row r="9" spans="13:19" ht="42" customHeight="1" hidden="1">
      <c r="M9" s="24"/>
      <c r="N9" s="57"/>
      <c r="O9" s="57"/>
      <c r="P9" s="57"/>
      <c r="Q9" s="57"/>
      <c r="R9" s="57"/>
      <c r="S9" s="24"/>
    </row>
    <row r="10" spans="1:22" ht="54" customHeight="1">
      <c r="A10" s="1"/>
      <c r="B10" s="1"/>
      <c r="C10" s="1"/>
      <c r="D10" s="21" t="s">
        <v>81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3" t="s">
        <v>2</v>
      </c>
      <c r="B15" s="53" t="s">
        <v>3</v>
      </c>
      <c r="C15" s="53" t="s">
        <v>79</v>
      </c>
      <c r="D15" s="53" t="s">
        <v>4</v>
      </c>
      <c r="E15" s="53" t="s">
        <v>5</v>
      </c>
      <c r="F15" s="53"/>
      <c r="G15" s="53"/>
      <c r="H15" s="53" t="s">
        <v>6</v>
      </c>
      <c r="I15" s="53" t="s">
        <v>7</v>
      </c>
      <c r="J15" s="53"/>
      <c r="K15" s="53"/>
      <c r="L15" s="53" t="s">
        <v>8</v>
      </c>
      <c r="M15" s="53" t="s">
        <v>9</v>
      </c>
      <c r="N15" s="53"/>
      <c r="O15" s="53"/>
      <c r="P15" s="8"/>
      <c r="Q15" s="53" t="s">
        <v>10</v>
      </c>
      <c r="R15" s="53" t="s">
        <v>11</v>
      </c>
      <c r="S15" s="53"/>
      <c r="T15" s="53"/>
      <c r="U15" s="53" t="s">
        <v>12</v>
      </c>
      <c r="V15" s="1"/>
    </row>
    <row r="16" spans="1:22" ht="3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8"/>
      <c r="Q16" s="53" t="s">
        <v>0</v>
      </c>
      <c r="R16" s="53" t="s">
        <v>0</v>
      </c>
      <c r="S16" s="53" t="s">
        <v>0</v>
      </c>
      <c r="T16" s="53" t="s">
        <v>0</v>
      </c>
      <c r="U16" s="53" t="s">
        <v>0</v>
      </c>
      <c r="V16" s="1"/>
    </row>
    <row r="17" spans="1:22" ht="48" customHeight="1">
      <c r="A17" s="53" t="s">
        <v>0</v>
      </c>
      <c r="B17" s="53" t="s">
        <v>0</v>
      </c>
      <c r="C17" s="53" t="s">
        <v>0</v>
      </c>
      <c r="D17" s="53" t="s">
        <v>0</v>
      </c>
      <c r="E17" s="9" t="s">
        <v>13</v>
      </c>
      <c r="F17" s="9" t="s">
        <v>14</v>
      </c>
      <c r="G17" s="9" t="s">
        <v>15</v>
      </c>
      <c r="H17" s="53" t="s">
        <v>0</v>
      </c>
      <c r="I17" s="9" t="s">
        <v>16</v>
      </c>
      <c r="J17" s="9" t="s">
        <v>17</v>
      </c>
      <c r="K17" s="9" t="s">
        <v>18</v>
      </c>
      <c r="L17" s="53" t="s">
        <v>0</v>
      </c>
      <c r="M17" s="9" t="s">
        <v>19</v>
      </c>
      <c r="N17" s="9" t="s">
        <v>20</v>
      </c>
      <c r="O17" s="9" t="s">
        <v>21</v>
      </c>
      <c r="P17" s="9"/>
      <c r="Q17" s="53" t="s">
        <v>0</v>
      </c>
      <c r="R17" s="9" t="s">
        <v>22</v>
      </c>
      <c r="S17" s="9" t="s">
        <v>23</v>
      </c>
      <c r="T17" s="9" t="s">
        <v>24</v>
      </c>
      <c r="U17" s="53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26211.4</v>
      </c>
      <c r="D21" s="15">
        <f t="shared" si="0"/>
        <v>25687.2</v>
      </c>
      <c r="E21" s="15">
        <f t="shared" si="0"/>
        <v>1254</v>
      </c>
      <c r="F21" s="15">
        <f t="shared" si="0"/>
        <v>1310</v>
      </c>
      <c r="G21" s="15">
        <f t="shared" si="0"/>
        <v>2872</v>
      </c>
      <c r="H21" s="15">
        <f t="shared" si="0"/>
        <v>5436</v>
      </c>
      <c r="I21" s="15">
        <f t="shared" si="0"/>
        <v>1772.7</v>
      </c>
      <c r="J21" s="15">
        <f t="shared" si="0"/>
        <v>1477</v>
      </c>
      <c r="K21" s="15">
        <f t="shared" si="0"/>
        <v>2327.6</v>
      </c>
      <c r="L21" s="15">
        <f t="shared" si="0"/>
        <v>5577.3</v>
      </c>
      <c r="M21" s="15">
        <f t="shared" si="0"/>
        <v>1832.8</v>
      </c>
      <c r="N21" s="15">
        <f t="shared" si="0"/>
        <v>2900.9</v>
      </c>
      <c r="O21" s="15">
        <f t="shared" si="0"/>
        <v>1279.7</v>
      </c>
      <c r="P21" s="15">
        <f t="shared" si="0"/>
        <v>0</v>
      </c>
      <c r="Q21" s="15">
        <f t="shared" si="0"/>
        <v>6013.4</v>
      </c>
      <c r="R21" s="15">
        <f t="shared" si="0"/>
        <v>5816.4</v>
      </c>
      <c r="S21" s="15">
        <f t="shared" si="0"/>
        <v>2844.1</v>
      </c>
      <c r="T21" s="15">
        <f t="shared" si="0"/>
        <v>0</v>
      </c>
      <c r="U21" s="15">
        <f t="shared" si="0"/>
        <v>8660.5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16133</v>
      </c>
      <c r="D23" s="48">
        <f>H23+L23+Q23+U23</f>
        <v>11489.2</v>
      </c>
      <c r="E23" s="48">
        <v>842.4</v>
      </c>
      <c r="F23" s="48">
        <v>629</v>
      </c>
      <c r="G23" s="48">
        <v>1292</v>
      </c>
      <c r="H23" s="48">
        <f>E23+F23+G23</f>
        <v>2763.4</v>
      </c>
      <c r="I23" s="48">
        <v>777.6</v>
      </c>
      <c r="J23" s="48">
        <v>733</v>
      </c>
      <c r="K23" s="48">
        <v>743.9</v>
      </c>
      <c r="L23" s="48">
        <f>I23+J23+K23</f>
        <v>2254.5</v>
      </c>
      <c r="M23" s="48">
        <v>1012.8</v>
      </c>
      <c r="N23" s="48">
        <v>802.4</v>
      </c>
      <c r="O23" s="48">
        <v>460.8</v>
      </c>
      <c r="P23" s="48"/>
      <c r="Q23" s="48">
        <f>M23+N23+O23</f>
        <v>2276</v>
      </c>
      <c r="R23" s="48">
        <v>1532.4</v>
      </c>
      <c r="S23" s="48">
        <v>2662.9</v>
      </c>
      <c r="T23" s="48"/>
      <c r="U23" s="48">
        <f>R23+S23+T23</f>
        <v>4195.3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10078.4</v>
      </c>
      <c r="D24" s="48">
        <f>H24+L24+Q24+U24</f>
        <v>14198</v>
      </c>
      <c r="E24" s="49">
        <v>411.6</v>
      </c>
      <c r="F24" s="49">
        <v>681</v>
      </c>
      <c r="G24" s="49">
        <v>1580</v>
      </c>
      <c r="H24" s="48">
        <f>F24+G24+E24</f>
        <v>2672.6</v>
      </c>
      <c r="I24" s="48">
        <v>995.1</v>
      </c>
      <c r="J24" s="48">
        <v>744</v>
      </c>
      <c r="K24" s="48">
        <v>1583.7</v>
      </c>
      <c r="L24" s="48">
        <f>I24+J24+K24</f>
        <v>3322.8</v>
      </c>
      <c r="M24" s="48">
        <v>820</v>
      </c>
      <c r="N24" s="48">
        <v>2098.5</v>
      </c>
      <c r="O24" s="48">
        <v>818.9</v>
      </c>
      <c r="P24" s="48"/>
      <c r="Q24" s="48">
        <f>M24+N24+O24</f>
        <v>3737.4</v>
      </c>
      <c r="R24" s="48">
        <v>4284</v>
      </c>
      <c r="S24" s="48">
        <v>181.2</v>
      </c>
      <c r="T24" s="48"/>
      <c r="U24" s="48">
        <f>R24+S24+T24</f>
        <v>4465.2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24961.4</v>
      </c>
      <c r="D25" s="48">
        <f>D27+D28+D29+D30+D31+D32+D33+D34</f>
        <v>21419.7</v>
      </c>
      <c r="E25" s="48">
        <f>E27+E28+E29+E30+E31+E32+E33+E34</f>
        <v>1225</v>
      </c>
      <c r="F25" s="48">
        <f>F27+F28+F29+F30+F31+F32+F33+F34</f>
        <v>1694</v>
      </c>
      <c r="G25" s="48">
        <f>G27+G28+G30+G31+G32+G33+G34+G29</f>
        <v>2242</v>
      </c>
      <c r="H25" s="48">
        <f>E25+F25+G25</f>
        <v>5161</v>
      </c>
      <c r="I25" s="48">
        <f>I27+I29+I31+I32+I34+I28</f>
        <v>1639.6000000000001</v>
      </c>
      <c r="J25" s="48">
        <f>J27+J28+J29+J30+J31+J32+J33+J34</f>
        <v>1699.7999999999997</v>
      </c>
      <c r="K25" s="48">
        <f>K27+K28+K29+K30+K31+K32+K33+K34</f>
        <v>1503.6</v>
      </c>
      <c r="L25" s="48">
        <f>I25+J25+K25</f>
        <v>4843</v>
      </c>
      <c r="M25" s="48">
        <f>M27+M28+M29+M30+M31+M32+M33+M34</f>
        <v>2620.8</v>
      </c>
      <c r="N25" s="48">
        <f>N27+N28+N29+N30+N31+N32+N33+N34</f>
        <v>2155.7</v>
      </c>
      <c r="O25" s="48">
        <f>O27+O28+O29+O30+O31+O32+O33+O34</f>
        <v>1172.7</v>
      </c>
      <c r="P25" s="48"/>
      <c r="Q25" s="48">
        <f>M25+N25+O25</f>
        <v>5949.2</v>
      </c>
      <c r="R25" s="48">
        <f>R27+R28+R29+R30+R31+R32+R33+R34</f>
        <v>1583.3000000000002</v>
      </c>
      <c r="S25" s="48">
        <f>S27+S28+S29+S30+S31+S32+S33+S34</f>
        <v>3883.2000000000003</v>
      </c>
      <c r="T25" s="48">
        <f>T27+T28+T29+T30+T31+T32+T33+T34</f>
        <v>0</v>
      </c>
      <c r="U25" s="48">
        <f>R25+S25+T25</f>
        <v>5466.5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85</v>
      </c>
      <c r="B27" s="43" t="s">
        <v>55</v>
      </c>
      <c r="C27" s="48">
        <v>7600.6</v>
      </c>
      <c r="D27" s="47">
        <f aca="true" t="shared" si="1" ref="D27:D34">H27+L27+Q27+U27</f>
        <v>5789.7</v>
      </c>
      <c r="E27" s="47">
        <v>106.6</v>
      </c>
      <c r="F27" s="47">
        <v>535</v>
      </c>
      <c r="G27" s="47">
        <v>527</v>
      </c>
      <c r="H27" s="48">
        <f>E27+F27+G27</f>
        <v>1168.6</v>
      </c>
      <c r="I27" s="47">
        <v>611</v>
      </c>
      <c r="J27" s="47">
        <v>708</v>
      </c>
      <c r="K27" s="47">
        <v>596.8</v>
      </c>
      <c r="L27" s="48">
        <f>I27+J27+K27</f>
        <v>1915.8</v>
      </c>
      <c r="M27" s="47">
        <v>570.7</v>
      </c>
      <c r="N27" s="47">
        <v>525.7</v>
      </c>
      <c r="O27" s="47">
        <v>583.9</v>
      </c>
      <c r="P27" s="47"/>
      <c r="Q27" s="48">
        <f>M27+N27+O27</f>
        <v>1680.3000000000002</v>
      </c>
      <c r="R27" s="47">
        <v>546.1</v>
      </c>
      <c r="S27" s="47">
        <v>478.9</v>
      </c>
      <c r="T27" s="47"/>
      <c r="U27" s="48">
        <f>R27+S27+T27</f>
        <v>1025</v>
      </c>
      <c r="V27" s="36"/>
    </row>
    <row r="28" spans="1:22" s="37" customFormat="1" ht="15.75" customHeight="1">
      <c r="A28" s="40" t="s">
        <v>86</v>
      </c>
      <c r="B28" s="43" t="s">
        <v>56</v>
      </c>
      <c r="C28" s="48">
        <v>7561.8</v>
      </c>
      <c r="D28" s="47">
        <f t="shared" si="1"/>
        <v>6491.5</v>
      </c>
      <c r="E28" s="47">
        <v>455.3</v>
      </c>
      <c r="F28" s="47">
        <v>473</v>
      </c>
      <c r="G28" s="47">
        <v>588</v>
      </c>
      <c r="H28" s="48">
        <f>E28+F28+G28</f>
        <v>1516.3</v>
      </c>
      <c r="I28" s="47">
        <v>335.2</v>
      </c>
      <c r="J28" s="47">
        <v>411.1</v>
      </c>
      <c r="K28" s="47">
        <v>482.5</v>
      </c>
      <c r="L28" s="48">
        <f>I28+J28+K28</f>
        <v>1228.8</v>
      </c>
      <c r="M28" s="47">
        <v>605.9</v>
      </c>
      <c r="N28" s="47">
        <v>452.3</v>
      </c>
      <c r="O28" s="47">
        <v>426.6</v>
      </c>
      <c r="P28" s="47"/>
      <c r="Q28" s="48">
        <f>M28+N28+O28</f>
        <v>1484.8000000000002</v>
      </c>
      <c r="R28" s="47">
        <v>358.6</v>
      </c>
      <c r="S28" s="47">
        <v>1903</v>
      </c>
      <c r="T28" s="47"/>
      <c r="U28" s="48">
        <f>R28+S28+T28</f>
        <v>2261.6</v>
      </c>
      <c r="V28" s="36"/>
    </row>
    <row r="29" spans="1:22" s="37" customFormat="1" ht="26.25" customHeight="1">
      <c r="A29" s="40" t="s">
        <v>90</v>
      </c>
      <c r="B29" s="43" t="s">
        <v>57</v>
      </c>
      <c r="C29" s="48">
        <v>50</v>
      </c>
      <c r="D29" s="47">
        <f t="shared" si="1"/>
        <v>53.599999999999994</v>
      </c>
      <c r="E29" s="47"/>
      <c r="F29" s="47">
        <v>7</v>
      </c>
      <c r="G29" s="47">
        <v>4</v>
      </c>
      <c r="H29" s="48">
        <f>E29+F29+G29</f>
        <v>11</v>
      </c>
      <c r="I29" s="47">
        <v>4</v>
      </c>
      <c r="J29" s="47">
        <v>4.1</v>
      </c>
      <c r="K29" s="47">
        <v>4.1</v>
      </c>
      <c r="L29" s="48">
        <f>I29+J29+K29</f>
        <v>12.2</v>
      </c>
      <c r="M29" s="47">
        <v>4.2</v>
      </c>
      <c r="N29" s="47">
        <v>10.2</v>
      </c>
      <c r="O29" s="47">
        <v>4.2</v>
      </c>
      <c r="P29" s="47"/>
      <c r="Q29" s="48">
        <f>M29+N29+O29</f>
        <v>18.599999999999998</v>
      </c>
      <c r="R29" s="47">
        <v>4.6</v>
      </c>
      <c r="S29" s="47">
        <v>7.2</v>
      </c>
      <c r="T29" s="47"/>
      <c r="U29" s="48">
        <f>R29+S29+T29</f>
        <v>11.8</v>
      </c>
      <c r="V29" s="36"/>
    </row>
    <row r="30" spans="1:22" s="37" customFormat="1" ht="44.25" customHeight="1">
      <c r="A30" s="40" t="s">
        <v>82</v>
      </c>
      <c r="B30" s="43" t="s">
        <v>58</v>
      </c>
      <c r="C30" s="48"/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8"/>
    </row>
    <row r="31" spans="1:23" s="37" customFormat="1" ht="23.25" customHeight="1">
      <c r="A31" s="40" t="s">
        <v>77</v>
      </c>
      <c r="B31" s="43" t="s">
        <v>59</v>
      </c>
      <c r="C31" s="48">
        <v>9296.2</v>
      </c>
      <c r="D31" s="47">
        <f t="shared" si="1"/>
        <v>9005.9</v>
      </c>
      <c r="E31" s="47">
        <v>621.7</v>
      </c>
      <c r="F31" s="47">
        <v>679</v>
      </c>
      <c r="G31" s="47">
        <v>1113</v>
      </c>
      <c r="H31" s="48">
        <f>E31+F31+G31</f>
        <v>2413.7</v>
      </c>
      <c r="I31" s="47">
        <v>664</v>
      </c>
      <c r="J31" s="47">
        <v>608</v>
      </c>
      <c r="K31" s="47">
        <v>420.2</v>
      </c>
      <c r="L31" s="48">
        <f>I31+J31+K31</f>
        <v>1692.2</v>
      </c>
      <c r="M31" s="48">
        <v>1436</v>
      </c>
      <c r="N31" s="48">
        <v>1160</v>
      </c>
      <c r="O31" s="48">
        <v>158</v>
      </c>
      <c r="P31" s="48"/>
      <c r="Q31" s="48">
        <f>M31+N31+O31</f>
        <v>2754</v>
      </c>
      <c r="R31" s="48">
        <v>670</v>
      </c>
      <c r="S31" s="48">
        <v>1476</v>
      </c>
      <c r="T31" s="48"/>
      <c r="U31" s="48">
        <f>R31+S31+T31</f>
        <v>2146</v>
      </c>
      <c r="V31" s="38"/>
      <c r="W31" s="39"/>
    </row>
    <row r="32" spans="1:23" s="37" customFormat="1" ht="58.5" customHeight="1">
      <c r="A32" s="40" t="s">
        <v>83</v>
      </c>
      <c r="B32" s="43" t="s">
        <v>87</v>
      </c>
      <c r="C32" s="48">
        <v>201.6</v>
      </c>
      <c r="D32" s="48">
        <f t="shared" si="1"/>
        <v>0</v>
      </c>
      <c r="E32" s="48"/>
      <c r="F32" s="48"/>
      <c r="G32" s="48">
        <v>10</v>
      </c>
      <c r="H32" s="48">
        <f>E32+F32+G32</f>
        <v>10</v>
      </c>
      <c r="I32" s="47">
        <v>21.4</v>
      </c>
      <c r="J32" s="48">
        <v>-31.4</v>
      </c>
      <c r="K32" s="48"/>
      <c r="L32" s="48">
        <f>I32+J32+K32</f>
        <v>-10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84</v>
      </c>
      <c r="B33" s="43" t="s">
        <v>89</v>
      </c>
      <c r="C33" s="48">
        <v>1.2</v>
      </c>
      <c r="D33" s="48">
        <f t="shared" si="1"/>
        <v>0.8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>
        <v>0.8</v>
      </c>
      <c r="T33" s="48"/>
      <c r="U33" s="48">
        <f>R33+S33+T33</f>
        <v>0.8</v>
      </c>
      <c r="V33" s="38"/>
      <c r="W33" s="39"/>
    </row>
    <row r="34" spans="1:23" s="37" customFormat="1" ht="17.25" customHeight="1">
      <c r="A34" s="40" t="s">
        <v>88</v>
      </c>
      <c r="B34" s="43" t="s">
        <v>91</v>
      </c>
      <c r="C34" s="48">
        <v>250</v>
      </c>
      <c r="D34" s="48">
        <f>H34+L34+Q34+U34</f>
        <v>78.2</v>
      </c>
      <c r="E34" s="47">
        <v>41.4</v>
      </c>
      <c r="F34" s="48"/>
      <c r="G34" s="48">
        <v>0</v>
      </c>
      <c r="H34" s="48">
        <f>E34+F34+G34</f>
        <v>41.4</v>
      </c>
      <c r="I34" s="47">
        <v>4</v>
      </c>
      <c r="J34" s="48"/>
      <c r="K34" s="48"/>
      <c r="L34" s="48">
        <f>I34+J34+K34</f>
        <v>4</v>
      </c>
      <c r="M34" s="47">
        <v>4</v>
      </c>
      <c r="N34" s="48">
        <v>7.5</v>
      </c>
      <c r="O34" s="48"/>
      <c r="P34" s="48"/>
      <c r="Q34" s="48">
        <f>M34+N34+O34</f>
        <v>11.5</v>
      </c>
      <c r="R34" s="48">
        <v>4</v>
      </c>
      <c r="S34" s="48">
        <v>17.3</v>
      </c>
      <c r="T34" s="48"/>
      <c r="U34" s="48">
        <f>R34+S34+T34</f>
        <v>21.3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1250</v>
      </c>
      <c r="D35" s="48">
        <f>D21-D25</f>
        <v>4267.5</v>
      </c>
      <c r="E35" s="48">
        <f>E21-E25</f>
        <v>29</v>
      </c>
      <c r="F35" s="48">
        <f>F21-F25</f>
        <v>-384</v>
      </c>
      <c r="G35" s="48">
        <f>G21-G25</f>
        <v>630</v>
      </c>
      <c r="H35" s="48">
        <f>E35+F35+G35</f>
        <v>275</v>
      </c>
      <c r="I35" s="47">
        <f>I21-I25</f>
        <v>133.0999999999999</v>
      </c>
      <c r="J35" s="48">
        <f>J21-J25</f>
        <v>-222.79999999999973</v>
      </c>
      <c r="K35" s="48">
        <f>K21-K25</f>
        <v>824</v>
      </c>
      <c r="L35" s="48">
        <f>I35+J35+K35</f>
        <v>734.3000000000002</v>
      </c>
      <c r="M35" s="48">
        <f>M21-M25</f>
        <v>-788.0000000000002</v>
      </c>
      <c r="N35" s="48">
        <f>N21-N25</f>
        <v>745.2000000000003</v>
      </c>
      <c r="O35" s="48">
        <f>O21-O25</f>
        <v>107</v>
      </c>
      <c r="P35" s="48">
        <f>P21-P25</f>
        <v>0</v>
      </c>
      <c r="Q35" s="48">
        <f>M35+N35+O35</f>
        <v>64.20000000000005</v>
      </c>
      <c r="R35" s="48">
        <f>R21-R25</f>
        <v>4233.099999999999</v>
      </c>
      <c r="S35" s="48">
        <f>S21-S25</f>
        <v>-1039.1000000000004</v>
      </c>
      <c r="T35" s="48">
        <f>T21-T25</f>
        <v>0</v>
      </c>
      <c r="U35" s="48">
        <f>R35+S35+T35</f>
        <v>3193.999999999999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-1250</v>
      </c>
      <c r="D36" s="48">
        <f>D37-D38</f>
        <v>-1250</v>
      </c>
      <c r="E36" s="48">
        <f>E37+E38</f>
        <v>0</v>
      </c>
      <c r="F36" s="48">
        <f>F37+F38</f>
        <v>0</v>
      </c>
      <c r="G36" s="48">
        <f>G37-G38</f>
        <v>-150</v>
      </c>
      <c r="H36" s="48">
        <f>H37-H38</f>
        <v>-150</v>
      </c>
      <c r="I36" s="48">
        <f>I37-I38</f>
        <v>-150</v>
      </c>
      <c r="J36" s="48">
        <f>J37+J38</f>
        <v>0</v>
      </c>
      <c r="K36" s="48">
        <f>K37+K38</f>
        <v>0</v>
      </c>
      <c r="L36" s="48">
        <f>L37-L38</f>
        <v>-150</v>
      </c>
      <c r="M36" s="48">
        <f>M37+M38</f>
        <v>0</v>
      </c>
      <c r="N36" s="48">
        <f>N37-N38</f>
        <v>-200</v>
      </c>
      <c r="O36" s="48">
        <f>O37-O38</f>
        <v>-200</v>
      </c>
      <c r="P36" s="48"/>
      <c r="Q36" s="48">
        <f>Q37-Q38</f>
        <v>-400</v>
      </c>
      <c r="R36" s="48">
        <f>R37-R38</f>
        <v>-550</v>
      </c>
      <c r="S36" s="48">
        <f>S37+S38</f>
        <v>0</v>
      </c>
      <c r="T36" s="48">
        <f>T37+T38</f>
        <v>0</v>
      </c>
      <c r="U36" s="48">
        <f>R36+S36+T36</f>
        <v>-550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100</v>
      </c>
      <c r="B38" s="43" t="s">
        <v>66</v>
      </c>
      <c r="C38" s="48">
        <f>C39</f>
        <v>1250</v>
      </c>
      <c r="D38" s="48">
        <f aca="true" t="shared" si="2" ref="D38:U38">D39</f>
        <v>1250</v>
      </c>
      <c r="E38" s="48">
        <f t="shared" si="2"/>
        <v>0</v>
      </c>
      <c r="F38" s="48">
        <f t="shared" si="2"/>
        <v>0</v>
      </c>
      <c r="G38" s="48">
        <f t="shared" si="2"/>
        <v>150</v>
      </c>
      <c r="H38" s="48">
        <f t="shared" si="2"/>
        <v>150</v>
      </c>
      <c r="I38" s="48">
        <f t="shared" si="2"/>
        <v>150</v>
      </c>
      <c r="J38" s="48">
        <f t="shared" si="2"/>
        <v>0</v>
      </c>
      <c r="K38" s="48">
        <f t="shared" si="2"/>
        <v>0</v>
      </c>
      <c r="L38" s="48">
        <f t="shared" si="2"/>
        <v>150</v>
      </c>
      <c r="M38" s="48">
        <f t="shared" si="2"/>
        <v>0</v>
      </c>
      <c r="N38" s="48">
        <f t="shared" si="2"/>
        <v>200</v>
      </c>
      <c r="O38" s="48">
        <v>200</v>
      </c>
      <c r="P38" s="48">
        <f t="shared" si="2"/>
        <v>0</v>
      </c>
      <c r="Q38" s="48">
        <v>400</v>
      </c>
      <c r="R38" s="48">
        <v>550</v>
      </c>
      <c r="S38" s="48">
        <f t="shared" si="2"/>
        <v>0</v>
      </c>
      <c r="T38" s="48">
        <f t="shared" si="2"/>
        <v>0</v>
      </c>
      <c r="U38" s="48">
        <f t="shared" si="2"/>
        <v>550</v>
      </c>
      <c r="V38" s="36"/>
    </row>
    <row r="39" spans="1:22" s="37" customFormat="1" ht="37.5" customHeight="1">
      <c r="A39" s="44" t="s">
        <v>92</v>
      </c>
      <c r="B39" s="42" t="s">
        <v>67</v>
      </c>
      <c r="C39" s="47">
        <v>1250</v>
      </c>
      <c r="D39" s="47">
        <f>H39+L39+Q39+U39</f>
        <v>1250</v>
      </c>
      <c r="E39" s="50"/>
      <c r="F39" s="50"/>
      <c r="G39" s="50">
        <v>150</v>
      </c>
      <c r="H39" s="48">
        <f>E39+F39+G39</f>
        <v>150</v>
      </c>
      <c r="I39" s="47">
        <v>150</v>
      </c>
      <c r="J39" s="47"/>
      <c r="K39" s="47"/>
      <c r="L39" s="48">
        <f>I39+J39+K39</f>
        <v>150</v>
      </c>
      <c r="M39" s="47"/>
      <c r="N39" s="47">
        <v>200</v>
      </c>
      <c r="O39" s="47">
        <v>200</v>
      </c>
      <c r="P39" s="47"/>
      <c r="Q39" s="48">
        <f>M39+N39+O39</f>
        <v>400</v>
      </c>
      <c r="R39" s="47">
        <v>550</v>
      </c>
      <c r="S39" s="47"/>
      <c r="T39" s="47"/>
      <c r="U39" s="48">
        <f>R39+S39+T39</f>
        <v>550</v>
      </c>
      <c r="V39" s="36"/>
    </row>
    <row r="40" spans="1:22" s="37" customFormat="1" ht="75" customHeight="1">
      <c r="A40" s="45" t="s">
        <v>101</v>
      </c>
      <c r="B40" s="43" t="s">
        <v>68</v>
      </c>
      <c r="C40" s="48">
        <f aca="true" t="shared" si="3" ref="C40:K40">C35+C37-C38</f>
        <v>0</v>
      </c>
      <c r="D40" s="48">
        <f t="shared" si="3"/>
        <v>3017.5</v>
      </c>
      <c r="E40" s="48">
        <f t="shared" si="3"/>
        <v>29</v>
      </c>
      <c r="F40" s="48">
        <f t="shared" si="3"/>
        <v>-384</v>
      </c>
      <c r="G40" s="48">
        <f t="shared" si="3"/>
        <v>480</v>
      </c>
      <c r="H40" s="48">
        <f t="shared" si="3"/>
        <v>125</v>
      </c>
      <c r="I40" s="48">
        <f t="shared" si="3"/>
        <v>-16.90000000000009</v>
      </c>
      <c r="J40" s="48">
        <f t="shared" si="3"/>
        <v>-222.79999999999973</v>
      </c>
      <c r="K40" s="48">
        <f t="shared" si="3"/>
        <v>824</v>
      </c>
      <c r="L40" s="48">
        <f>L35+L37-L38</f>
        <v>584.3000000000002</v>
      </c>
      <c r="M40" s="48">
        <f>M35+M37+M38</f>
        <v>-788.0000000000002</v>
      </c>
      <c r="N40" s="48">
        <f>N35+N37+N38</f>
        <v>945.2000000000003</v>
      </c>
      <c r="O40" s="48">
        <f>O35+O37+O38</f>
        <v>307</v>
      </c>
      <c r="P40" s="48">
        <f>P35+P37-P38</f>
        <v>0</v>
      </c>
      <c r="Q40" s="48">
        <f>M40+N40+O40</f>
        <v>464.20000000000005</v>
      </c>
      <c r="R40" s="48">
        <f>R35+R37+R38</f>
        <v>4783.099999999999</v>
      </c>
      <c r="S40" s="48">
        <f>S35+S37+S38</f>
        <v>-1039.1000000000004</v>
      </c>
      <c r="T40" s="48">
        <f>T35+T37+T38</f>
        <v>0</v>
      </c>
      <c r="U40" s="48">
        <f>R40+S40+T40</f>
        <v>3743.999999999999</v>
      </c>
      <c r="V40" s="36"/>
    </row>
    <row r="41" spans="1:22" s="37" customFormat="1" ht="76.5" customHeight="1">
      <c r="A41" s="41" t="s">
        <v>93</v>
      </c>
      <c r="B41" s="43" t="s">
        <v>69</v>
      </c>
      <c r="C41" s="51">
        <v>359.5</v>
      </c>
      <c r="D41" s="47">
        <v>0</v>
      </c>
      <c r="E41" s="47">
        <v>359.5</v>
      </c>
      <c r="F41" s="47">
        <v>388.5</v>
      </c>
      <c r="G41" s="47">
        <v>4.5</v>
      </c>
      <c r="H41" s="48">
        <f>E41+F41+G41</f>
        <v>752.5</v>
      </c>
      <c r="I41" s="47">
        <v>484.4</v>
      </c>
      <c r="J41" s="47">
        <v>417.5</v>
      </c>
      <c r="K41" s="47">
        <v>244.9</v>
      </c>
      <c r="L41" s="48">
        <f>I41+J41+K41</f>
        <v>1146.8</v>
      </c>
      <c r="M41" s="47">
        <v>1068.6</v>
      </c>
      <c r="N41" s="47">
        <f>M42</f>
        <v>280.8</v>
      </c>
      <c r="O41" s="47">
        <f>N42</f>
        <v>826</v>
      </c>
      <c r="P41" s="47"/>
      <c r="Q41" s="48">
        <f>M41</f>
        <v>1068.6</v>
      </c>
      <c r="R41" s="47">
        <f>Q42</f>
        <v>733.1</v>
      </c>
      <c r="S41" s="47">
        <f>R42</f>
        <v>4416.2</v>
      </c>
      <c r="T41" s="47">
        <f>S42</f>
        <v>3377.0999999999995</v>
      </c>
      <c r="U41" s="48">
        <f>R41</f>
        <v>733.1</v>
      </c>
      <c r="V41" s="36"/>
    </row>
    <row r="42" spans="1:22" s="37" customFormat="1" ht="72.75" customHeight="1">
      <c r="A42" s="41" t="s">
        <v>98</v>
      </c>
      <c r="B42" s="43" t="s">
        <v>70</v>
      </c>
      <c r="C42" s="51"/>
      <c r="D42" s="47"/>
      <c r="E42" s="47">
        <v>388.5</v>
      </c>
      <c r="F42" s="47">
        <v>4.5</v>
      </c>
      <c r="G42" s="47">
        <v>484.4</v>
      </c>
      <c r="H42" s="48">
        <f>E42+F42+G42</f>
        <v>877.4</v>
      </c>
      <c r="I42" s="47">
        <v>417.5</v>
      </c>
      <c r="J42" s="47">
        <v>244.9</v>
      </c>
      <c r="K42" s="47">
        <v>1068.6</v>
      </c>
      <c r="L42" s="48">
        <f>I42+J42+K42</f>
        <v>1731</v>
      </c>
      <c r="M42" s="47">
        <v>280.8</v>
      </c>
      <c r="N42" s="47">
        <v>826</v>
      </c>
      <c r="O42" s="47">
        <v>733.1</v>
      </c>
      <c r="P42" s="47"/>
      <c r="Q42" s="48">
        <f>O42</f>
        <v>733.1</v>
      </c>
      <c r="R42" s="47">
        <v>4416.2</v>
      </c>
      <c r="S42" s="47">
        <f>S21-S25+(-S37)-S38+S41+S36</f>
        <v>3377.0999999999995</v>
      </c>
      <c r="T42" s="47">
        <f>T21-T25+(-T37)-T38+T41+T36</f>
        <v>3377.0999999999995</v>
      </c>
      <c r="U42" s="48">
        <f>T42</f>
        <v>3377.0999999999995</v>
      </c>
      <c r="V42" s="36"/>
    </row>
    <row r="43" spans="1:22" s="37" customFormat="1" ht="110.25" customHeight="1">
      <c r="A43" s="41" t="s">
        <v>94</v>
      </c>
      <c r="B43" s="43" t="s">
        <v>71</v>
      </c>
      <c r="C43" s="48">
        <f aca="true" t="shared" si="4" ref="C43:K43">C41-C42</f>
        <v>359.5</v>
      </c>
      <c r="D43" s="48">
        <f t="shared" si="4"/>
        <v>0</v>
      </c>
      <c r="E43" s="48">
        <f t="shared" si="4"/>
        <v>-29</v>
      </c>
      <c r="F43" s="48">
        <f t="shared" si="4"/>
        <v>384</v>
      </c>
      <c r="G43" s="48">
        <f t="shared" si="4"/>
        <v>-479.9</v>
      </c>
      <c r="H43" s="48">
        <f t="shared" si="4"/>
        <v>-124.89999999999998</v>
      </c>
      <c r="I43" s="48">
        <f t="shared" si="4"/>
        <v>66.89999999999998</v>
      </c>
      <c r="J43" s="48">
        <f t="shared" si="4"/>
        <v>172.6</v>
      </c>
      <c r="K43" s="48">
        <f t="shared" si="4"/>
        <v>-823.6999999999999</v>
      </c>
      <c r="L43" s="48">
        <f aca="true" t="shared" si="5" ref="L43:Q43">L41-L42</f>
        <v>-584.2</v>
      </c>
      <c r="M43" s="48">
        <f t="shared" si="5"/>
        <v>787.8</v>
      </c>
      <c r="N43" s="47">
        <f t="shared" si="5"/>
        <v>-545.2</v>
      </c>
      <c r="O43" s="47">
        <f t="shared" si="5"/>
        <v>92.89999999999998</v>
      </c>
      <c r="P43" s="47">
        <f t="shared" si="5"/>
        <v>0</v>
      </c>
      <c r="Q43" s="48">
        <f t="shared" si="5"/>
        <v>335.4999999999999</v>
      </c>
      <c r="R43" s="47">
        <f>R41-R42</f>
        <v>-3683.1</v>
      </c>
      <c r="S43" s="47">
        <f>S41-S42</f>
        <v>1039.1000000000004</v>
      </c>
      <c r="T43" s="47">
        <f>T41-T42</f>
        <v>0</v>
      </c>
      <c r="U43" s="48">
        <f>U41-U42</f>
        <v>-2643.9999999999995</v>
      </c>
      <c r="V43" s="36"/>
    </row>
    <row r="44" spans="1:22" s="37" customFormat="1" ht="61.5" customHeight="1">
      <c r="A44" s="46" t="s">
        <v>80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64" t="s">
        <v>95</v>
      </c>
      <c r="E45" s="64"/>
      <c r="F45" s="64"/>
      <c r="G45" s="64"/>
      <c r="H45" s="65"/>
      <c r="I45" s="26"/>
      <c r="J45" s="34"/>
      <c r="K45" s="35"/>
      <c r="L45" s="58" t="s">
        <v>96</v>
      </c>
      <c r="M45" s="59"/>
      <c r="N45" s="59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0"/>
      <c r="E48" s="61"/>
      <c r="F48" s="61"/>
      <c r="G48" s="61"/>
      <c r="H48" s="61"/>
      <c r="I48" s="61"/>
      <c r="J48" s="61"/>
      <c r="K48" s="61"/>
      <c r="L48" s="61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2" t="s">
        <v>97</v>
      </c>
      <c r="E49" s="62"/>
      <c r="F49" s="62"/>
      <c r="G49" s="62"/>
      <c r="H49" s="62"/>
      <c r="I49" s="33"/>
      <c r="J49" s="32"/>
      <c r="K49" s="32"/>
      <c r="L49" s="62" t="s">
        <v>99</v>
      </c>
      <c r="M49" s="63"/>
      <c r="N49" s="63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2015-12-24T04:35:22Z</cp:lastPrinted>
  <dcterms:created xsi:type="dcterms:W3CDTF">2011-02-18T08:58:48Z</dcterms:created>
  <dcterms:modified xsi:type="dcterms:W3CDTF">2017-01-24T08:46:21Z</dcterms:modified>
  <cp:category/>
  <cp:version/>
  <cp:contentType/>
  <cp:contentStatus/>
</cp:coreProperties>
</file>