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<sst xmlns="http://schemas.openxmlformats.org/spreadsheetml/2006/main" count="132" uniqueCount="103">
  <si>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</si>
  <si>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</si>
  <si>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</si>
  <si>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</si>
  <si>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</si>
  <si>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</si>
  <si>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</si>
  <si>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</si>
  <si>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</si>
  <si>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</si>
  <si>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</si>
  <si>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</si>
  <si>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</si>
  <si>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</si>
  <si>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</si>
  <si>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</si>
  <si>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</si>
  <si>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</si>
  <si>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</si>
  <si>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</si>
  <si>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</si>
  <si>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</si>
  <si>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</si>
  <si>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</si>
  <si>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</si>
  <si>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</si>
  <si>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</si>
  <si>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</si>
  <si>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</si>
  <si>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</si>
  <si>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</si>
  <si>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</si>
  <si>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</si>
  <si>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</si>
  <si>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</si>
  <si>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</si>
  <si>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</si>
  <si>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</si>
  <si>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</si>
  <si>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</si>
  <si>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</si>
  <si>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</si>
  <si>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</si>
  <si>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</si>
  <si>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</si>
  <si>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</si>
  <si>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</si>
  <si>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</si>
  <si>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</si>
  <si>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</si>
  <si>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</si>
  <si>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</si>
  <si>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</si>
  <si>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</si>
  <si>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</si>
  <si>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</si>
  <si>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</si>
  <si>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</si>
  <si>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</si>
  <si>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</si>
  <si>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</si>
  <si>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</si>
  <si>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</si>
  <si>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</si>
  <si>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</si>
  <si>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</si>
  <si>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</si>
  <si>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</si>
  <si>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</si>
  <si>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</si>
  <si>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</si>
  <si>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</si>
  <si>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</si>
  <si>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</si>
  <si>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</si>
  <si>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</si>
  <si>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</si>
  <si>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</si>
  <si>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</si>
  <si>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</si>
  <si>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</si>
  <si>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</si>
  <si>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</si>
  <si>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</si>
  <si>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</si>
  <si>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</si>
  <si>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</si>
  <si>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</si>
  <si>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</si>
  <si>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</si>
  <si>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</si>
  <si>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</si>
  <si>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</si>
  <si>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</si>
  <si>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</si>
  <si>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</si>
  <si>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</si>
  <si>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</si>
  <si>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</si>
  <si>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</si>
  <si>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</si>
  <si>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</si>
  <si>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"01"декабря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</si>
</sst>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S42" sqref="S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30845.2</v>
      </c>
      <c r="D21" s="15">
        <f t="shared" si="0"/>
        <v>26751.5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2512.8</v>
      </c>
      <c r="N21" s="15">
        <f t="shared" si="0"/>
        <v>1832.6</v>
      </c>
      <c r="O21" s="15">
        <f t="shared" si="0"/>
        <v>1846.4</v>
      </c>
      <c r="P21" s="15">
        <f t="shared" si="0"/>
        <v>0</v>
      </c>
      <c r="Q21" s="15">
        <f t="shared" si="0"/>
        <v>6191.8</v>
      </c>
      <c r="R21" s="15">
        <f t="shared" si="0"/>
        <v>3140.8</v>
      </c>
      <c r="S21" s="15">
        <f t="shared" si="0"/>
        <v>3574.6</v>
      </c>
      <c r="T21" s="15">
        <f t="shared" si="0"/>
        <v>0</v>
      </c>
      <c r="U21" s="15">
        <f t="shared" si="0"/>
        <v>6715.4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18570.4</v>
      </c>
      <c r="D23" s="48">
        <f>H23+L23+Q23+U23</f>
        <v>15970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>
        <v>1238</v>
      </c>
      <c r="N23" s="48">
        <v>965.6</v>
      </c>
      <c r="O23" s="48">
        <v>614.4</v>
      </c>
      <c r="P23" s="48"/>
      <c r="Q23" s="48">
        <f>M23+N23+O23</f>
        <v>2818</v>
      </c>
      <c r="R23" s="48">
        <v>1590.2</v>
      </c>
      <c r="S23" s="48">
        <v>3562.6</v>
      </c>
      <c r="T23" s="48"/>
      <c r="U23" s="48">
        <f>R23+S23+T23</f>
        <v>5152.8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12274.8</v>
      </c>
      <c r="D24" s="48">
        <f>H24+L24+Q24+U24</f>
        <v>10781.500000000002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>
        <v>1274.8</v>
      </c>
      <c r="N24" s="48">
        <v>867</v>
      </c>
      <c r="O24" s="48">
        <v>1232</v>
      </c>
      <c r="P24" s="48"/>
      <c r="Q24" s="48">
        <f>M24+N24+O24</f>
        <v>3373.8</v>
      </c>
      <c r="R24" s="48">
        <v>1550.6</v>
      </c>
      <c r="S24" s="48">
        <v>12</v>
      </c>
      <c r="T24" s="48"/>
      <c r="U24" s="48">
        <f>R24+S24+T24</f>
        <v>1562.6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30845.199999999997</v>
      </c>
      <c r="D25" s="48">
        <f>H25+L25+Q25+U25</f>
        <v>26924.1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2827.8</v>
      </c>
      <c r="N25" s="48">
        <f>N27+N29+N31+N32+N34+N28</f>
        <v>2380</v>
      </c>
      <c r="O25" s="48">
        <f>O27+O29+O31+O32+O34+O28</f>
        <v>2091.5</v>
      </c>
      <c r="P25" s="48"/>
      <c r="Q25" s="48">
        <f>M25+N25+O25</f>
        <v>7299.3</v>
      </c>
      <c r="R25" s="48">
        <f>R30+R31+R32+R33+R34+R29+R28+R27</f>
        <v>2275.5</v>
      </c>
      <c r="S25" s="48">
        <f>S30+S31+S32+S33+S34+S27+S28+S29</f>
        <v>2477</v>
      </c>
      <c r="T25" s="48">
        <f>T30+T31+T32+T34</f>
        <v>0</v>
      </c>
      <c r="U25" s="48">
        <f>R25+S25+T25</f>
        <v>4752.5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7374.9</v>
      </c>
      <c r="D27" s="47">
        <f aca="true" t="shared" si="1" ref="D27:D34">H27+L27+Q27+U27</f>
        <v>6028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>
        <v>578.2</v>
      </c>
      <c r="N27" s="47">
        <v>663.6</v>
      </c>
      <c r="O27" s="47">
        <v>620.2</v>
      </c>
      <c r="P27" s="47"/>
      <c r="Q27" s="48">
        <f>M27+N27+O27</f>
        <v>1862.0000000000002</v>
      </c>
      <c r="R27" s="47">
        <v>547.9</v>
      </c>
      <c r="S27" s="47">
        <v>550.8</v>
      </c>
      <c r="T27" s="47"/>
      <c r="U27" s="48">
        <f>R27+S27+T27</f>
        <v>1098.6999999999998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12538.7</v>
      </c>
      <c r="D28" s="47">
        <f t="shared" si="1"/>
        <v>10880.800000000001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>
        <v>1851.7</v>
      </c>
      <c r="N28" s="47">
        <v>893.3</v>
      </c>
      <c r="O28" s="47">
        <v>709.1</v>
      </c>
      <c r="P28" s="47"/>
      <c r="Q28" s="48">
        <f>M28+N28+O28</f>
        <v>3454.1</v>
      </c>
      <c r="R28" s="47">
        <v>459.1</v>
      </c>
      <c r="S28" s="47">
        <v>1189.3</v>
      </c>
      <c r="T28" s="47"/>
      <c r="U28" s="48">
        <f>R28+S28+T28</f>
        <v>1648.4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68</v>
      </c>
      <c r="D29" s="47">
        <f t="shared" si="1"/>
        <v>59.599999999999994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>
        <v>4.3</v>
      </c>
      <c r="N29" s="47">
        <v>4.1</v>
      </c>
      <c r="O29" s="47">
        <v>4.2</v>
      </c>
      <c r="P29" s="47"/>
      <c r="Q29" s="48">
        <f>M29+N29+O29</f>
        <v>12.599999999999998</v>
      </c>
      <c r="R29" s="47">
        <v>7.1</v>
      </c>
      <c r="S29" s="47">
        <v>4.2</v>
      </c>
      <c r="T29" s="47"/>
      <c r="U29" s="48">
        <f>R29+S29+T29</f>
        <v>11.3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10422</v>
      </c>
      <c r="D31" s="47">
        <f t="shared" si="1"/>
        <v>9720.7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7">
        <v>387.5</v>
      </c>
      <c r="N31" s="47">
        <v>819</v>
      </c>
      <c r="O31" s="47">
        <v>758</v>
      </c>
      <c r="P31" s="48"/>
      <c r="Q31" s="48">
        <f>M31+N31+O31</f>
        <v>1964.5</v>
      </c>
      <c r="R31" s="47">
        <v>1256.9</v>
      </c>
      <c r="S31" s="47">
        <v>732.4</v>
      </c>
      <c r="T31" s="48"/>
      <c r="U31" s="48">
        <f>R31+S31+T31</f>
        <v>1989.3000000000002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172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269.6</v>
      </c>
      <c r="D34" s="48">
        <f t="shared" si="1"/>
        <v>63.3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>
        <v>6.1</v>
      </c>
      <c r="N34" s="48"/>
      <c r="O34" s="48"/>
      <c r="P34" s="48"/>
      <c r="Q34" s="48">
        <f>M34+N34+O34</f>
        <v>6.1</v>
      </c>
      <c r="R34" s="48">
        <v>4.5</v>
      </c>
      <c r="S34" s="48">
        <v>0.3</v>
      </c>
      <c r="T34" s="48"/>
      <c r="U34" s="48">
        <f>R34+S34+T34</f>
        <v>4.8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-172.59999999999854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7">
        <f>M21-M25</f>
        <v>-315</v>
      </c>
      <c r="N35" s="47">
        <f>N21-N25</f>
        <v>-547.4000000000001</v>
      </c>
      <c r="O35" s="47">
        <f>O21-O25</f>
        <v>-245.0999999999999</v>
      </c>
      <c r="P35" s="48">
        <f>P21-P25</f>
        <v>0</v>
      </c>
      <c r="Q35" s="48">
        <f>M35+N35+O35</f>
        <v>-1107.5</v>
      </c>
      <c r="R35" s="48">
        <f>R21-R25</f>
        <v>865.3000000000002</v>
      </c>
      <c r="S35" s="48">
        <f>S21-S25</f>
        <v>1097.6</v>
      </c>
      <c r="T35" s="48">
        <f>T21-T25</f>
        <v>0</v>
      </c>
      <c r="U35" s="48">
        <f>R35+S35+T35</f>
        <v>1962.9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-172.59999999999854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-1141.9</v>
      </c>
      <c r="L40" s="48">
        <f>L35+L37-L38</f>
        <v>-829.9999999999995</v>
      </c>
      <c r="M40" s="48">
        <f>M35+M37+M38</f>
        <v>-315</v>
      </c>
      <c r="N40" s="48">
        <f>N35+N37+N38</f>
        <v>-547.4000000000001</v>
      </c>
      <c r="O40" s="48">
        <f>O35+O37+O38</f>
        <v>-245.0999999999999</v>
      </c>
      <c r="P40" s="48">
        <f>P35+P37-P38</f>
        <v>0</v>
      </c>
      <c r="Q40" s="48">
        <f>M40+N40+O40</f>
        <v>-1107.5</v>
      </c>
      <c r="R40" s="48">
        <f>R35+R37+R38</f>
        <v>865.3000000000002</v>
      </c>
      <c r="S40" s="48">
        <f>S35+S37+S38</f>
        <v>1097.6</v>
      </c>
      <c r="T40" s="48">
        <f>T35+T37+T38</f>
        <v>0</v>
      </c>
      <c r="U40" s="48">
        <f>R40+S40+T40</f>
        <v>1962.9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1874.2</v>
      </c>
      <c r="N41" s="47">
        <v>1559.2</v>
      </c>
      <c r="O41" s="47">
        <v>1011.8</v>
      </c>
      <c r="P41" s="47"/>
      <c r="Q41" s="48">
        <f>M41</f>
        <v>1874.2</v>
      </c>
      <c r="R41" s="47">
        <f>Q42</f>
        <v>766.7</v>
      </c>
      <c r="S41" s="47">
        <f>R42</f>
        <v>1632.0000000000002</v>
      </c>
      <c r="T41" s="47">
        <f>S42</f>
        <v>2729.6000000000004</v>
      </c>
      <c r="U41" s="48">
        <f>R41</f>
        <v>766.7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1559.2</v>
      </c>
      <c r="N42" s="47">
        <f>N21-N25+(-N37)-N38+N41+N36</f>
        <v>1011.8</v>
      </c>
      <c r="O42" s="47">
        <f>O21-O25+(-O37)-O38+O41+O36</f>
        <v>766.7</v>
      </c>
      <c r="P42" s="47"/>
      <c r="Q42" s="48">
        <f>O42</f>
        <v>766.7</v>
      </c>
      <c r="R42" s="47">
        <f>R21-R25+(-R37)-R38+R41+R36</f>
        <v>1632.0000000000002</v>
      </c>
      <c r="S42" s="47">
        <f>S21-S25+(-S37)-S38+S41+S36</f>
        <v>2729.6000000000004</v>
      </c>
      <c r="T42" s="47">
        <f>T21-T25+(-T37)-T38+T41+T36</f>
        <v>2729.6000000000004</v>
      </c>
      <c r="U42" s="48">
        <f>T42</f>
        <v>2729.6000000000004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1141.8999999999999</v>
      </c>
      <c r="L43" s="48">
        <f aca="true" t="shared" si="6" ref="L43:Q43">L41-L42</f>
        <v>830.1000000000013</v>
      </c>
      <c r="M43" s="48">
        <f t="shared" si="6"/>
        <v>315</v>
      </c>
      <c r="N43" s="47">
        <f t="shared" si="6"/>
        <v>547.4000000000001</v>
      </c>
      <c r="O43" s="47">
        <f t="shared" si="6"/>
        <v>245.0999999999999</v>
      </c>
      <c r="P43" s="47">
        <f t="shared" si="6"/>
        <v>0</v>
      </c>
      <c r="Q43" s="48">
        <f t="shared" si="6"/>
        <v>1107.5</v>
      </c>
      <c r="R43" s="47">
        <f>R41-R42</f>
        <v>-865.3000000000002</v>
      </c>
      <c r="S43" s="47">
        <f>S41-S42</f>
        <v>-1097.6000000000001</v>
      </c>
      <c r="T43" s="47">
        <f>T41-T42</f>
        <v>0</v>
      </c>
      <c r="U43" s="48">
        <f>U41-U42</f>
        <v>-1962.9000000000003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93</v>
      </c>
      <c r="E45" s="54"/>
      <c r="F45" s="54"/>
      <c r="G45" s="54"/>
      <c r="H45" s="55"/>
      <c r="I45" s="26"/>
      <c r="J45" s="34"/>
      <c r="K45" s="35"/>
      <c r="L45" s="60" t="s">
        <v>94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95</v>
      </c>
      <c r="E49" s="64"/>
      <c r="F49" s="64"/>
      <c r="G49" s="64"/>
      <c r="H49" s="64"/>
      <c r="I49" s="33"/>
      <c r="J49" s="32"/>
      <c r="K49" s="32"/>
      <c r="L49" s="64" t="s">
        <v>97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2017-12-07T11:16:44Z</dcterms:modified>
  <cp:category/>
  <cp:version/>
  <cp:contentType/>
  <cp:contentStatus/>
</cp:coreProperties>
</file>