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20730" windowHeight="9525" activeTab="1"/>
  </bookViews>
  <sheets>
    <sheet name="Приложение №1" sheetId="1" r:id="rId1"/>
    <sheet name="Приложение №2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R11" i="2"/>
  <c r="S11"/>
  <c r="R12"/>
  <c r="R13"/>
  <c r="R14"/>
  <c r="R15"/>
  <c r="H11"/>
  <c r="I11"/>
  <c r="J11"/>
  <c r="K11"/>
  <c r="R9" i="1"/>
  <c r="J9"/>
  <c r="I9"/>
  <c r="D9"/>
  <c r="C10"/>
  <c r="C11"/>
  <c r="C12"/>
  <c r="C13"/>
  <c r="C9" l="1"/>
  <c r="Q9"/>
  <c r="P9"/>
  <c r="O9"/>
  <c r="N9"/>
  <c r="M9"/>
  <c r="L9"/>
  <c r="K9"/>
  <c r="F9"/>
</calcChain>
</file>

<file path=xl/sharedStrings.xml><?xml version="1.0" encoding="utf-8"?>
<sst xmlns="http://schemas.openxmlformats.org/spreadsheetml/2006/main" count="100" uniqueCount="61">
  <si>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</si>
  <si>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</si>
  <si>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</si>
  <si>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</si>
  <si>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</si>
  <si>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</si>
  <si>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</si>
  <si>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</si>
  <si>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</si>
  <si>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</si>
  <si>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</si>
  <si>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</si>
  <si>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</si>
  <si>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</si>
  <si>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</si>
  <si>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</si>
  <si>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</si>
  <si>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</si>
  <si>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</si>
  <si>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X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</si>
  <si>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</si>
  <si>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</si>
  <si>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</si>
  <si>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</si>
  <si>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</si>
  <si>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</si>
  <si>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</si>
  <si>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</si>
  <si>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</si>
  <si>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</si>
  <si>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</si>
  <si>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</si>
  <si>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</si>
  <si>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</si>
  <si>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</si>
  <si>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</si>
  <si>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</si>
  <si>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</si>
  <si>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</si>
  <si>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</si>
  <si>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</si>
  <si>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</si>
  <si>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РО</t>
  </si>
  <si>
    <t>Панельные</t>
  </si>
  <si>
    <t>Каменные, кирпичные</t>
  </si>
  <si>
    <t>Приложение</t>
  </si>
  <si>
    <t>Таблица №1</t>
  </si>
  <si>
    <t xml:space="preserve">к постановлению администрации МО Красносельское </t>
  </si>
  <si>
    <t>от 05.12.2015  № 586</t>
  </si>
  <si>
    <t>Краткосрочный план 
реализации региональной программы капитального ремонта общего имущества
 в многоквартирных домах на территории МО Красносельское Юрьев-Польского района на 2015 год</t>
  </si>
  <si>
    <t>Итого по Красносельское по 2015 году</t>
  </si>
  <si>
    <t>с Красное д.1 кор.А</t>
  </si>
  <si>
    <t>с Сосновый Бор ул Центральная д.3</t>
  </si>
  <si>
    <t>с Сосновый Бор ул Центральная д.5</t>
  </si>
  <si>
    <t>с Сосновый Бор ул Центральная д.7</t>
  </si>
  <si>
    <t>к краткосрочному плану реализации
 региональной программы капитального ремонта общего
 имущества в многоквартирных домах на 2015 год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</si>
  <si>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МО Красносельское Юрьев-Польского района на 2015 год</t>
  </si>
  <si>
    <t>12.2015</t>
  </si>
  <si>
    <t>10.2015</t>
  </si>
  <si>
    <t>09.2015</t>
  </si>
  <si>
    <t>за счет средств Фонда</t>
  </si>
</sst>
</file>

<file path=xl/styles.xml><?xml version="1.0" encoding="utf-8"?>
<styleSheet xmlns="http://schemas.openxmlformats.org/spreadsheetml/2006/main">
  <numFmts count="4">
    <numFmt numFmtId="164" formatCode="###\ ###\ ###\ ##0"/>
    <numFmt numFmtId="165" formatCode="###\ ###\ ###\ ##0.00"/>
    <numFmt numFmtId="166" formatCode="0.0"/>
    <numFmt numFmtId="167" formatCode="_-* #,##0.00_р_._-;\-* #,##0.00_р_._-;_-* \-?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9" fillId="0" borderId="0"/>
    <xf numFmtId="0" fontId="6" fillId="0" borderId="0"/>
    <xf numFmtId="167" fontId="9" fillId="0" borderId="0" applyFill="0" applyBorder="0" applyAlignment="0" applyProtection="0"/>
  </cellStyleXfs>
  <cellXfs count="68">
    <xf numFmtId="0" fontId="0" fillId="0" borderId="0" xfId="0"/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4" fontId="2" fillId="0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1" xfId="0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/>
    <xf numFmtId="1" fontId="0" fillId="0" borderId="0" xfId="0" applyNumberFormat="1" applyFill="1"/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NumberForma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right"/>
    </xf>
    <xf numFmtId="0" fontId="2" fillId="0" borderId="1" xfId="0" quotePrefix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</cellXfs>
  <cellStyles count="11">
    <cellStyle name="Excel Built-in Normal 2" xfId="8"/>
    <cellStyle name="Обычный" xfId="0" builtinId="0"/>
    <cellStyle name="Обычный 10" xfId="3"/>
    <cellStyle name="Обычный 14" xfId="6"/>
    <cellStyle name="Обычный 19" xfId="5"/>
    <cellStyle name="Обычный 2" xfId="2"/>
    <cellStyle name="Обычный 3" xfId="1"/>
    <cellStyle name="Обычный 5" xfId="9"/>
    <cellStyle name="Обычный 6" xfId="7"/>
    <cellStyle name="Обычный 7" xfId="4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8;&#1072;&#1089;&#1085;&#1086;&#1089;&#1077;&#1083;&#1100;&#1089;&#1082;&#1086;&#1077;%20&#1089;&#10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Реестр"/>
      <sheetName val="Лист3"/>
    </sheetNames>
    <sheetDataSet>
      <sheetData sheetId="0"/>
      <sheetData sheetId="1">
        <row r="6">
          <cell r="F6">
            <v>0</v>
          </cell>
          <cell r="J6">
            <v>0</v>
          </cell>
          <cell r="L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4834.7800000000007</v>
          </cell>
        </row>
        <row r="7">
          <cell r="F7">
            <v>0</v>
          </cell>
          <cell r="J7">
            <v>0</v>
          </cell>
          <cell r="L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12765.689999999999</v>
          </cell>
        </row>
        <row r="8"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8420.57</v>
          </cell>
        </row>
        <row r="9"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5352.8099999999995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="66" zoomScaleNormal="66" workbookViewId="0">
      <selection activeCell="G18" sqref="G18"/>
    </sheetView>
  </sheetViews>
  <sheetFormatPr defaultRowHeight="15"/>
  <cols>
    <col min="1" max="1" width="8" style="5" customWidth="1"/>
    <col min="2" max="2" width="32.28515625" style="5" customWidth="1"/>
    <col min="3" max="3" width="21.85546875" style="5" customWidth="1"/>
    <col min="4" max="4" width="15.42578125" style="5" customWidth="1"/>
    <col min="5" max="5" width="11.7109375" style="5" bestFit="1" customWidth="1"/>
    <col min="6" max="6" width="15.28515625" style="5" customWidth="1"/>
    <col min="7" max="7" width="13.42578125" style="5" customWidth="1"/>
    <col min="8" max="8" width="16.42578125" style="5" customWidth="1"/>
    <col min="9" max="9" width="12" style="5" customWidth="1"/>
    <col min="10" max="10" width="15" style="5" customWidth="1"/>
    <col min="11" max="11" width="12.7109375" style="5" customWidth="1"/>
    <col min="12" max="12" width="16.85546875" style="5" customWidth="1"/>
    <col min="13" max="13" width="11.7109375" style="5" customWidth="1"/>
    <col min="14" max="14" width="12.7109375" style="5" customWidth="1"/>
    <col min="15" max="15" width="14.5703125" style="5" customWidth="1"/>
    <col min="16" max="16" width="17.7109375" style="5" customWidth="1"/>
    <col min="17" max="17" width="14.5703125" style="5" customWidth="1"/>
    <col min="18" max="18" width="15.7109375" style="5" customWidth="1"/>
    <col min="19" max="16384" width="9.140625" style="5"/>
  </cols>
  <sheetData>
    <row r="1" spans="1:18" ht="18.75">
      <c r="A1" s="18"/>
      <c r="B1" s="19"/>
      <c r="E1" s="19"/>
      <c r="O1" s="32" t="s">
        <v>45</v>
      </c>
      <c r="P1" s="32"/>
      <c r="Q1" s="32"/>
      <c r="R1" s="32"/>
    </row>
    <row r="2" spans="1:18" ht="18.75" customHeight="1">
      <c r="A2" s="18"/>
      <c r="B2" s="19"/>
      <c r="E2" s="20"/>
      <c r="O2" s="33" t="s">
        <v>47</v>
      </c>
      <c r="P2" s="33"/>
      <c r="Q2" s="33"/>
      <c r="R2" s="33"/>
    </row>
    <row r="3" spans="1:18" ht="18.75" customHeight="1">
      <c r="A3" s="18"/>
      <c r="B3" s="19"/>
      <c r="E3" s="19"/>
      <c r="O3" s="33" t="s">
        <v>48</v>
      </c>
      <c r="P3" s="33"/>
      <c r="Q3" s="33"/>
      <c r="R3" s="33"/>
    </row>
    <row r="4" spans="1:18" ht="69.75" customHeight="1">
      <c r="A4" s="34" t="s">
        <v>49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45.75" customHeight="1">
      <c r="A5" s="29" t="s">
        <v>0</v>
      </c>
      <c r="B5" s="29" t="s">
        <v>1</v>
      </c>
      <c r="C5" s="31" t="s">
        <v>2</v>
      </c>
      <c r="D5" s="29" t="s">
        <v>3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29" t="s">
        <v>4</v>
      </c>
      <c r="P5" s="51"/>
      <c r="Q5" s="51"/>
      <c r="R5" s="51"/>
    </row>
    <row r="6" spans="1:18" ht="76.5">
      <c r="A6" s="51"/>
      <c r="B6" s="51"/>
      <c r="C6" s="52"/>
      <c r="D6" s="25" t="s">
        <v>5</v>
      </c>
      <c r="E6" s="29" t="s">
        <v>6</v>
      </c>
      <c r="F6" s="51"/>
      <c r="G6" s="29" t="s">
        <v>7</v>
      </c>
      <c r="H6" s="51"/>
      <c r="I6" s="29" t="s">
        <v>8</v>
      </c>
      <c r="J6" s="51"/>
      <c r="K6" s="29" t="s">
        <v>9</v>
      </c>
      <c r="L6" s="51"/>
      <c r="M6" s="29" t="s">
        <v>10</v>
      </c>
      <c r="N6" s="51"/>
      <c r="O6" s="25" t="s">
        <v>11</v>
      </c>
      <c r="P6" s="25" t="s">
        <v>12</v>
      </c>
      <c r="Q6" s="25" t="s">
        <v>13</v>
      </c>
      <c r="R6" s="1" t="s">
        <v>14</v>
      </c>
    </row>
    <row r="7" spans="1:18" ht="15.75" customHeight="1">
      <c r="A7" s="53"/>
      <c r="B7" s="54"/>
      <c r="C7" s="2" t="s">
        <v>15</v>
      </c>
      <c r="D7" s="4" t="s">
        <v>15</v>
      </c>
      <c r="E7" s="3" t="s">
        <v>16</v>
      </c>
      <c r="F7" s="4" t="s">
        <v>15</v>
      </c>
      <c r="G7" s="4" t="s">
        <v>17</v>
      </c>
      <c r="H7" s="4" t="s">
        <v>15</v>
      </c>
      <c r="I7" s="4" t="s">
        <v>17</v>
      </c>
      <c r="J7" s="4" t="s">
        <v>15</v>
      </c>
      <c r="K7" s="4" t="s">
        <v>17</v>
      </c>
      <c r="L7" s="4" t="s">
        <v>15</v>
      </c>
      <c r="M7" s="4" t="s">
        <v>18</v>
      </c>
      <c r="N7" s="4" t="s">
        <v>15</v>
      </c>
      <c r="O7" s="4" t="s">
        <v>15</v>
      </c>
      <c r="P7" s="4" t="s">
        <v>15</v>
      </c>
      <c r="Q7" s="4" t="s">
        <v>15</v>
      </c>
      <c r="R7" s="55" t="s">
        <v>15</v>
      </c>
    </row>
    <row r="8" spans="1:18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</row>
    <row r="9" spans="1:18" ht="15" customHeight="1">
      <c r="A9" s="17" t="s">
        <v>50</v>
      </c>
      <c r="B9" s="17"/>
      <c r="C9" s="49">
        <f>SUM(C10:C13)</f>
        <v>928803.85000000009</v>
      </c>
      <c r="D9" s="49">
        <f>SUM(D10:D13)</f>
        <v>383864</v>
      </c>
      <c r="E9" s="14">
        <v>0</v>
      </c>
      <c r="F9" s="6">
        <f t="shared" ref="D9:R9" si="0">SUM(F10:F13)</f>
        <v>0</v>
      </c>
      <c r="G9" s="6">
        <v>332</v>
      </c>
      <c r="H9" s="13">
        <v>513566</v>
      </c>
      <c r="I9" s="6">
        <f t="shared" ref="I9:J9" si="1">SUM(I10:I13)</f>
        <v>0</v>
      </c>
      <c r="J9" s="6">
        <f t="shared" si="1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0</v>
      </c>
      <c r="R9" s="49">
        <f>SUM(R10:R13)</f>
        <v>31373.85</v>
      </c>
    </row>
    <row r="10" spans="1:18" ht="15" customHeight="1">
      <c r="A10" s="12">
        <v>1</v>
      </c>
      <c r="B10" s="48" t="s">
        <v>51</v>
      </c>
      <c r="C10" s="49">
        <f>'Приложение №1'!D10+[1]Реестр!F6+'Приложение №1'!H10+[1]Реестр!J6+[1]Реестр!L6+[1]Реестр!N6+[1]Реестр!O6+[1]Реестр!P6+[1]Реестр!Q6+[1]Реестр!R6</f>
        <v>102166.78</v>
      </c>
      <c r="D10" s="15">
        <v>97332</v>
      </c>
      <c r="E10" s="14">
        <v>0</v>
      </c>
      <c r="F10" s="56">
        <v>0</v>
      </c>
      <c r="G10" s="56">
        <v>0</v>
      </c>
      <c r="H10" s="13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13">
        <v>4834.7800000000007</v>
      </c>
    </row>
    <row r="11" spans="1:18" ht="15" customHeight="1">
      <c r="A11" s="12">
        <v>2</v>
      </c>
      <c r="B11" s="48" t="s">
        <v>52</v>
      </c>
      <c r="C11" s="49">
        <f>'Приложение №1'!D11+[1]Реестр!F7+'Приложение №1'!H11+[1]Реестр!J7+[1]Реестр!L7+[1]Реестр!N7+[1]Реестр!O7+[1]Реестр!P7+[1]Реестр!Q7+[1]Реестр!R7</f>
        <v>526331.68999999994</v>
      </c>
      <c r="D11" s="15">
        <v>0</v>
      </c>
      <c r="E11" s="14">
        <v>0</v>
      </c>
      <c r="F11" s="56">
        <v>0</v>
      </c>
      <c r="G11" s="6">
        <v>332</v>
      </c>
      <c r="H11" s="13">
        <v>513566</v>
      </c>
      <c r="I11" s="57">
        <v>0</v>
      </c>
      <c r="J11" s="56">
        <v>0</v>
      </c>
      <c r="K11" s="57">
        <v>0</v>
      </c>
      <c r="L11" s="56">
        <v>0</v>
      </c>
      <c r="M11" s="57">
        <v>0</v>
      </c>
      <c r="N11" s="56">
        <v>0</v>
      </c>
      <c r="O11" s="57">
        <v>0</v>
      </c>
      <c r="P11" s="56">
        <v>0</v>
      </c>
      <c r="Q11" s="57">
        <v>0</v>
      </c>
      <c r="R11" s="13">
        <v>12765.689999999999</v>
      </c>
    </row>
    <row r="12" spans="1:18" ht="15" customHeight="1">
      <c r="A12" s="12">
        <v>3</v>
      </c>
      <c r="B12" s="48" t="s">
        <v>53</v>
      </c>
      <c r="C12" s="49">
        <f>'Приложение №1'!D12+[1]Реестр!F8+[1]Реестр!H8+[1]Реестр!J8+[1]Реестр!L8+[1]Реестр!N8+[1]Реестр!O8+[1]Реестр!P8+[1]Реестр!Q8+[1]Реестр!R8</f>
        <v>171738.57</v>
      </c>
      <c r="D12" s="15">
        <v>163318</v>
      </c>
      <c r="E12" s="14">
        <v>0</v>
      </c>
      <c r="F12" s="56">
        <v>0</v>
      </c>
      <c r="G12" s="57">
        <v>0</v>
      </c>
      <c r="H12" s="56">
        <v>0</v>
      </c>
      <c r="I12" s="57">
        <v>0</v>
      </c>
      <c r="J12" s="56">
        <v>0</v>
      </c>
      <c r="K12" s="57">
        <v>0</v>
      </c>
      <c r="L12" s="56">
        <v>0</v>
      </c>
      <c r="M12" s="57">
        <v>0</v>
      </c>
      <c r="N12" s="56">
        <v>0</v>
      </c>
      <c r="O12" s="57">
        <v>0</v>
      </c>
      <c r="P12" s="56">
        <v>0</v>
      </c>
      <c r="Q12" s="57">
        <v>0</v>
      </c>
      <c r="R12" s="13">
        <v>8420.57</v>
      </c>
    </row>
    <row r="13" spans="1:18">
      <c r="A13" s="12">
        <v>4</v>
      </c>
      <c r="B13" s="48" t="s">
        <v>54</v>
      </c>
      <c r="C13" s="49">
        <f>'Приложение №1'!D13+[1]Реестр!F9+[1]Реестр!H9+[1]Реестр!J9+[1]Реестр!L9+[1]Реестр!N9+[1]Реестр!O9+[1]Реестр!P9+[1]Реестр!Q9+[1]Реестр!R9</f>
        <v>128566.81</v>
      </c>
      <c r="D13" s="15">
        <v>123214</v>
      </c>
      <c r="E13" s="14">
        <v>0</v>
      </c>
      <c r="F13" s="56">
        <v>0</v>
      </c>
      <c r="G13" s="57">
        <v>0</v>
      </c>
      <c r="H13" s="13">
        <v>0</v>
      </c>
      <c r="I13" s="57">
        <v>0</v>
      </c>
      <c r="J13" s="56">
        <v>0</v>
      </c>
      <c r="K13" s="57">
        <v>0</v>
      </c>
      <c r="L13" s="56">
        <v>0</v>
      </c>
      <c r="M13" s="57">
        <v>0</v>
      </c>
      <c r="N13" s="56">
        <v>0</v>
      </c>
      <c r="O13" s="57">
        <v>0</v>
      </c>
      <c r="P13" s="56">
        <v>0</v>
      </c>
      <c r="Q13" s="57">
        <v>0</v>
      </c>
      <c r="R13" s="13">
        <v>5352.8099999999995</v>
      </c>
    </row>
  </sheetData>
  <mergeCells count="14">
    <mergeCell ref="A5:A7"/>
    <mergeCell ref="B5:B7"/>
    <mergeCell ref="C5:C6"/>
    <mergeCell ref="O1:R1"/>
    <mergeCell ref="O2:R2"/>
    <mergeCell ref="O3:R3"/>
    <mergeCell ref="A4:R4"/>
    <mergeCell ref="D5:N5"/>
    <mergeCell ref="O5:R5"/>
    <mergeCell ref="E6:F6"/>
    <mergeCell ref="G6:H6"/>
    <mergeCell ref="I6:J6"/>
    <mergeCell ref="K6:L6"/>
    <mergeCell ref="M6:N6"/>
  </mergeCells>
  <pageMargins left="0.23622047244094491" right="0.23622047244094491" top="0.74803149606299213" bottom="0.74803149606299213" header="0.31496062992125984" footer="0.31496062992125984"/>
  <pageSetup paperSize="9" scale="5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topLeftCell="A7" zoomScale="68" zoomScaleNormal="68" workbookViewId="0">
      <selection activeCell="N7" sqref="N7:N8"/>
    </sheetView>
  </sheetViews>
  <sheetFormatPr defaultRowHeight="15"/>
  <cols>
    <col min="1" max="1" width="7.28515625" style="5" customWidth="1"/>
    <col min="2" max="2" width="30.85546875" style="5" customWidth="1"/>
    <col min="3" max="3" width="9.28515625" style="5" bestFit="1" customWidth="1"/>
    <col min="4" max="4" width="7.140625" style="5" customWidth="1"/>
    <col min="5" max="5" width="13" style="5" customWidth="1"/>
    <col min="6" max="6" width="6.7109375" style="5" customWidth="1"/>
    <col min="7" max="7" width="7.140625" style="5" customWidth="1"/>
    <col min="8" max="8" width="9.28515625" style="5" customWidth="1"/>
    <col min="9" max="9" width="9.5703125" style="5" customWidth="1"/>
    <col min="10" max="10" width="8.140625" style="5" customWidth="1"/>
    <col min="11" max="11" width="8.5703125" style="5" customWidth="1"/>
    <col min="12" max="13" width="12" style="5" customWidth="1"/>
    <col min="14" max="17" width="15.7109375" style="5" customWidth="1"/>
    <col min="18" max="18" width="12" style="5" customWidth="1"/>
    <col min="19" max="19" width="14.5703125" style="5" customWidth="1"/>
    <col min="20" max="20" width="14.28515625" style="5" customWidth="1"/>
    <col min="21" max="16384" width="9.140625" style="5"/>
  </cols>
  <sheetData>
    <row r="1" spans="1:21" ht="18.75">
      <c r="E1" s="19"/>
      <c r="K1" s="18"/>
      <c r="L1" s="21"/>
      <c r="M1" s="21"/>
      <c r="R1" s="26"/>
      <c r="S1" s="32" t="s">
        <v>46</v>
      </c>
      <c r="T1" s="32"/>
      <c r="U1" s="22"/>
    </row>
    <row r="2" spans="1:21" ht="18.75" customHeight="1">
      <c r="E2" s="19"/>
      <c r="K2" s="18"/>
      <c r="L2" s="21"/>
      <c r="M2" s="21"/>
      <c r="N2" s="33" t="s">
        <v>55</v>
      </c>
      <c r="O2" s="33"/>
      <c r="P2" s="33"/>
      <c r="Q2" s="33"/>
      <c r="R2" s="33"/>
      <c r="S2" s="33"/>
      <c r="T2" s="33"/>
      <c r="U2" s="23"/>
    </row>
    <row r="3" spans="1:21" ht="33.75" customHeight="1">
      <c r="E3" s="19"/>
      <c r="K3" s="18"/>
      <c r="L3" s="21"/>
      <c r="M3" s="21"/>
      <c r="N3" s="33"/>
      <c r="O3" s="33"/>
      <c r="P3" s="33"/>
      <c r="Q3" s="33"/>
      <c r="R3" s="33"/>
      <c r="S3" s="33"/>
      <c r="T3" s="33"/>
      <c r="U3" s="23"/>
    </row>
    <row r="4" spans="1:21" ht="18.75">
      <c r="E4" s="19"/>
      <c r="K4" s="18"/>
      <c r="L4" s="21"/>
      <c r="M4" s="21"/>
      <c r="N4" s="27"/>
      <c r="O4" s="27"/>
      <c r="P4" s="27"/>
      <c r="Q4" s="27"/>
      <c r="R4" s="27"/>
      <c r="S4" s="27"/>
      <c r="T4" s="27"/>
      <c r="U4" s="23"/>
    </row>
    <row r="5" spans="1:21" ht="93.75" customHeight="1">
      <c r="A5" s="46" t="s">
        <v>56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24"/>
    </row>
    <row r="6" spans="1:21" ht="36.75" customHeight="1">
      <c r="A6" s="29" t="s">
        <v>0</v>
      </c>
      <c r="B6" s="29" t="s">
        <v>1</v>
      </c>
      <c r="C6" s="37" t="s">
        <v>20</v>
      </c>
      <c r="D6" s="38"/>
      <c r="E6" s="35" t="s">
        <v>21</v>
      </c>
      <c r="F6" s="35" t="s">
        <v>22</v>
      </c>
      <c r="G6" s="35" t="s">
        <v>23</v>
      </c>
      <c r="H6" s="35" t="s">
        <v>24</v>
      </c>
      <c r="I6" s="37" t="s">
        <v>25</v>
      </c>
      <c r="J6" s="38"/>
      <c r="K6" s="39" t="s">
        <v>26</v>
      </c>
      <c r="L6" s="41" t="s">
        <v>27</v>
      </c>
      <c r="M6" s="37" t="s">
        <v>28</v>
      </c>
      <c r="N6" s="44"/>
      <c r="O6" s="44"/>
      <c r="P6" s="44"/>
      <c r="Q6" s="38"/>
      <c r="R6" s="35" t="s">
        <v>29</v>
      </c>
      <c r="S6" s="35" t="s">
        <v>30</v>
      </c>
      <c r="T6" s="35" t="s">
        <v>31</v>
      </c>
    </row>
    <row r="7" spans="1:21" ht="65.25" customHeight="1">
      <c r="A7" s="36"/>
      <c r="B7" s="36"/>
      <c r="C7" s="35" t="s">
        <v>32</v>
      </c>
      <c r="D7" s="35" t="s">
        <v>33</v>
      </c>
      <c r="E7" s="36"/>
      <c r="F7" s="30"/>
      <c r="G7" s="30"/>
      <c r="H7" s="36"/>
      <c r="I7" s="35" t="s">
        <v>34</v>
      </c>
      <c r="J7" s="35" t="s">
        <v>35</v>
      </c>
      <c r="K7" s="40"/>
      <c r="L7" s="42"/>
      <c r="M7" s="35" t="s">
        <v>34</v>
      </c>
      <c r="N7" s="66" t="s">
        <v>60</v>
      </c>
      <c r="O7" s="35" t="s">
        <v>36</v>
      </c>
      <c r="P7" s="35" t="s">
        <v>37</v>
      </c>
      <c r="Q7" s="35" t="s">
        <v>38</v>
      </c>
      <c r="R7" s="36"/>
      <c r="S7" s="36"/>
      <c r="T7" s="30"/>
    </row>
    <row r="8" spans="1:21" ht="257.25" customHeight="1">
      <c r="A8" s="36"/>
      <c r="B8" s="36"/>
      <c r="C8" s="30"/>
      <c r="D8" s="36"/>
      <c r="E8" s="36"/>
      <c r="F8" s="30"/>
      <c r="G8" s="30"/>
      <c r="H8" s="36"/>
      <c r="I8" s="36"/>
      <c r="J8" s="36"/>
      <c r="K8" s="40"/>
      <c r="L8" s="42"/>
      <c r="M8" s="36"/>
      <c r="N8" s="67"/>
      <c r="O8" s="35"/>
      <c r="P8" s="35"/>
      <c r="Q8" s="35"/>
      <c r="R8" s="36"/>
      <c r="S8" s="36"/>
      <c r="T8" s="30"/>
    </row>
    <row r="9" spans="1:21" ht="21.75" customHeight="1">
      <c r="A9" s="47"/>
      <c r="B9" s="47"/>
      <c r="C9" s="45"/>
      <c r="D9" s="47"/>
      <c r="E9" s="36"/>
      <c r="F9" s="45"/>
      <c r="G9" s="45"/>
      <c r="H9" s="7" t="s">
        <v>39</v>
      </c>
      <c r="I9" s="7" t="s">
        <v>39</v>
      </c>
      <c r="J9" s="7" t="s">
        <v>39</v>
      </c>
      <c r="K9" s="8" t="s">
        <v>40</v>
      </c>
      <c r="L9" s="43"/>
      <c r="M9" s="28"/>
      <c r="N9" s="7" t="s">
        <v>15</v>
      </c>
      <c r="O9" s="7" t="s">
        <v>15</v>
      </c>
      <c r="P9" s="7" t="s">
        <v>15</v>
      </c>
      <c r="Q9" s="7" t="s">
        <v>15</v>
      </c>
      <c r="R9" s="7" t="s">
        <v>41</v>
      </c>
      <c r="S9" s="7" t="s">
        <v>41</v>
      </c>
      <c r="T9" s="45"/>
    </row>
    <row r="10" spans="1:21" ht="15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  <c r="T10" s="64">
        <v>20</v>
      </c>
    </row>
    <row r="11" spans="1:21">
      <c r="A11" s="17" t="s">
        <v>50</v>
      </c>
      <c r="B11" s="17"/>
      <c r="C11" s="9" t="s">
        <v>19</v>
      </c>
      <c r="D11" s="9" t="s">
        <v>19</v>
      </c>
      <c r="E11" s="9" t="s">
        <v>19</v>
      </c>
      <c r="F11" s="9" t="s">
        <v>19</v>
      </c>
      <c r="G11" s="9" t="s">
        <v>19</v>
      </c>
      <c r="H11" s="15">
        <f>SUM(H12:H15)</f>
        <v>2248.1</v>
      </c>
      <c r="I11" s="15">
        <f>SUM(I12:I15)</f>
        <v>2042.3</v>
      </c>
      <c r="J11" s="15">
        <f>SUM(J12:J15)</f>
        <v>1683.1</v>
      </c>
      <c r="K11" s="61">
        <f>SUM(K12:K15)</f>
        <v>102</v>
      </c>
      <c r="L11" s="12" t="s">
        <v>19</v>
      </c>
      <c r="M11" s="63">
        <v>928803.85000000009</v>
      </c>
      <c r="N11" s="63">
        <v>14892.980000000001</v>
      </c>
      <c r="O11" s="63">
        <v>18923.690000000002</v>
      </c>
      <c r="P11" s="63">
        <v>30256.57</v>
      </c>
      <c r="Q11" s="63">
        <v>864730.60999999987</v>
      </c>
      <c r="R11" s="15">
        <f>M11/'Приложение №2'!I11</f>
        <v>454.78325907065567</v>
      </c>
      <c r="S11" s="13">
        <f>MAX(S12:S15)</f>
        <v>3153.2387024608502</v>
      </c>
      <c r="T11" s="59" t="s">
        <v>19</v>
      </c>
    </row>
    <row r="12" spans="1:21">
      <c r="A12" s="12">
        <v>1</v>
      </c>
      <c r="B12" s="58" t="s">
        <v>51</v>
      </c>
      <c r="C12" s="59">
        <v>1982</v>
      </c>
      <c r="D12" s="11"/>
      <c r="E12" s="58" t="s">
        <v>43</v>
      </c>
      <c r="F12" s="12">
        <v>2</v>
      </c>
      <c r="G12" s="12">
        <v>2</v>
      </c>
      <c r="H12" s="15">
        <v>616.20000000000005</v>
      </c>
      <c r="I12" s="15">
        <v>557.79999999999995</v>
      </c>
      <c r="J12" s="15">
        <v>557.79999999999995</v>
      </c>
      <c r="K12" s="16">
        <v>24</v>
      </c>
      <c r="L12" s="60" t="s">
        <v>42</v>
      </c>
      <c r="M12" s="15">
        <v>102166.78</v>
      </c>
      <c r="N12" s="15">
        <v>1638.2</v>
      </c>
      <c r="O12" s="15">
        <v>2081.5700000000002</v>
      </c>
      <c r="P12" s="15">
        <v>3328.17</v>
      </c>
      <c r="Q12" s="15">
        <v>95118.84</v>
      </c>
      <c r="R12" s="15">
        <f>M12/'Приложение №2'!I12</f>
        <v>183.16023664395843</v>
      </c>
      <c r="S12" s="50">
        <v>1565</v>
      </c>
      <c r="T12" s="62" t="s">
        <v>59</v>
      </c>
    </row>
    <row r="13" spans="1:21" ht="27" customHeight="1">
      <c r="A13" s="12">
        <v>2</v>
      </c>
      <c r="B13" s="58" t="s">
        <v>52</v>
      </c>
      <c r="C13" s="59">
        <v>1969</v>
      </c>
      <c r="D13" s="11"/>
      <c r="E13" s="58" t="s">
        <v>44</v>
      </c>
      <c r="F13" s="12">
        <v>2</v>
      </c>
      <c r="G13" s="12">
        <v>2</v>
      </c>
      <c r="H13" s="15">
        <v>389.3</v>
      </c>
      <c r="I13" s="15">
        <v>357.6</v>
      </c>
      <c r="J13" s="15">
        <v>256.60000000000002</v>
      </c>
      <c r="K13" s="16">
        <v>20</v>
      </c>
      <c r="L13" s="60" t="s">
        <v>42</v>
      </c>
      <c r="M13" s="15">
        <v>526331.68999999994</v>
      </c>
      <c r="N13" s="15">
        <v>8439.51</v>
      </c>
      <c r="O13" s="15">
        <v>10723.62</v>
      </c>
      <c r="P13" s="15">
        <v>17145.7</v>
      </c>
      <c r="Q13" s="15">
        <v>490022.86</v>
      </c>
      <c r="R13" s="15">
        <f>M13/'Приложение №2'!I13</f>
        <v>1471.8447706935121</v>
      </c>
      <c r="S13" s="50">
        <v>3153.2387024608502</v>
      </c>
      <c r="T13" s="62" t="s">
        <v>58</v>
      </c>
    </row>
    <row r="14" spans="1:21" s="10" customFormat="1">
      <c r="A14" s="12">
        <v>3</v>
      </c>
      <c r="B14" s="58" t="s">
        <v>53</v>
      </c>
      <c r="C14" s="59">
        <v>1989</v>
      </c>
      <c r="D14" s="11"/>
      <c r="E14" s="58" t="s">
        <v>43</v>
      </c>
      <c r="F14" s="12">
        <v>2</v>
      </c>
      <c r="G14" s="12">
        <v>2</v>
      </c>
      <c r="H14" s="15">
        <v>619.5</v>
      </c>
      <c r="I14" s="15">
        <v>562.20000000000005</v>
      </c>
      <c r="J14" s="15">
        <v>412.1</v>
      </c>
      <c r="K14" s="16">
        <v>23</v>
      </c>
      <c r="L14" s="60" t="s">
        <v>42</v>
      </c>
      <c r="M14" s="15">
        <v>171738.57</v>
      </c>
      <c r="N14" s="15">
        <v>2753.76</v>
      </c>
      <c r="O14" s="15">
        <v>3499.05</v>
      </c>
      <c r="P14" s="15">
        <v>5594.53</v>
      </c>
      <c r="Q14" s="15">
        <v>159891.23000000001</v>
      </c>
      <c r="R14" s="15">
        <f>M14/'Приложение №2'!I14</f>
        <v>305.47593383137672</v>
      </c>
      <c r="S14" s="50">
        <v>1565</v>
      </c>
      <c r="T14" s="62" t="s">
        <v>57</v>
      </c>
    </row>
    <row r="15" spans="1:21">
      <c r="A15" s="12">
        <v>4</v>
      </c>
      <c r="B15" s="58" t="s">
        <v>54</v>
      </c>
      <c r="C15" s="59">
        <v>1990</v>
      </c>
      <c r="D15" s="11"/>
      <c r="E15" s="58" t="s">
        <v>43</v>
      </c>
      <c r="F15" s="12">
        <v>2</v>
      </c>
      <c r="G15" s="12">
        <v>2</v>
      </c>
      <c r="H15" s="15">
        <v>623.1</v>
      </c>
      <c r="I15" s="15">
        <v>564.70000000000005</v>
      </c>
      <c r="J15" s="15">
        <v>456.6</v>
      </c>
      <c r="K15" s="16">
        <v>35</v>
      </c>
      <c r="L15" s="60" t="s">
        <v>42</v>
      </c>
      <c r="M15" s="15">
        <v>128566.81</v>
      </c>
      <c r="N15" s="15">
        <v>2061.5100000000002</v>
      </c>
      <c r="O15" s="15">
        <v>2619.4499999999998</v>
      </c>
      <c r="P15" s="15">
        <v>4188.17</v>
      </c>
      <c r="Q15" s="15">
        <v>119697.68</v>
      </c>
      <c r="R15" s="15">
        <f>M15/'Приложение №2'!I15</f>
        <v>227.67276429962808</v>
      </c>
      <c r="S15" s="50">
        <v>1565</v>
      </c>
      <c r="T15" s="62" t="s">
        <v>57</v>
      </c>
    </row>
    <row r="17" spans="14:14">
      <c r="N17" s="65"/>
    </row>
  </sheetData>
  <mergeCells count="26">
    <mergeCell ref="M6:Q6"/>
    <mergeCell ref="N7:N8"/>
    <mergeCell ref="G6:G9"/>
    <mergeCell ref="S1:T1"/>
    <mergeCell ref="N2:T3"/>
    <mergeCell ref="A5:T5"/>
    <mergeCell ref="A6:A9"/>
    <mergeCell ref="B6:B9"/>
    <mergeCell ref="C6:D6"/>
    <mergeCell ref="E6:E9"/>
    <mergeCell ref="F6:F9"/>
    <mergeCell ref="S6:S8"/>
    <mergeCell ref="T6:T9"/>
    <mergeCell ref="C7:C9"/>
    <mergeCell ref="D7:D9"/>
    <mergeCell ref="I7:I8"/>
    <mergeCell ref="J7:J8"/>
    <mergeCell ref="M7:M8"/>
    <mergeCell ref="R6:R8"/>
    <mergeCell ref="O7:O8"/>
    <mergeCell ref="P7:P8"/>
    <mergeCell ref="Q7:Q8"/>
    <mergeCell ref="H6:H8"/>
    <mergeCell ref="I6:J6"/>
    <mergeCell ref="K6:K8"/>
    <mergeCell ref="L6:L9"/>
  </mergeCells>
  <pageMargins left="0.25" right="0.25" top="0.75" bottom="0.75" header="0.3" footer="0.3"/>
  <pageSetup paperSize="9" scale="5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№1</vt:lpstr>
      <vt:lpstr>Приложение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2016-12-05T12:55:10Z</cp:lastPrinted>
  <dcterms:created xsi:type="dcterms:W3CDTF">2016-08-31T07:08:28Z</dcterms:created>
  <dcterms:modified xsi:type="dcterms:W3CDTF">2016-12-05T12:55:31Z</dcterms:modified>
</cp:coreProperties>
</file>